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632" yWindow="1140" windowWidth="13740" windowHeight="12756" tabRatio="860"/>
  </bookViews>
  <sheets>
    <sheet name="Income Statement" sheetId="24" r:id="rId1"/>
    <sheet name="Detailed Revenue" sheetId="25" r:id="rId2"/>
    <sheet name="Balance Sheet" sheetId="11" r:id="rId3"/>
    <sheet name="non-GAAP Net Inc &amp; Op Inc" sheetId="29" r:id="rId4"/>
    <sheet name="non-GAAP Op Exp" sheetId="30" r:id="rId5"/>
    <sheet name="Operating stats" sheetId="31" r:id="rId6"/>
    <sheet name="PF Income Statement YTD" sheetId="1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5">[4]!Chart_Label_Update</definedName>
    <definedName name="Chart_Label_Update">[5]!Chart_Label_Update</definedName>
    <definedName name="ConsolidatedBalanceSheets1_List_Page1_B1" localSheetId="1">#REF!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0.0011342592551955</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#REF!</definedName>
    <definedName name="PageA" localSheetId="2">#REF!</definedName>
    <definedName name="PageA" localSheetId="1">#REF!</definedName>
    <definedName name="PageA" localSheetId="3">#REF!</definedName>
    <definedName name="PageA" localSheetId="4">#REF!</definedName>
    <definedName name="PageA" localSheetId="5">#REF!</definedName>
    <definedName name="PageA">#REF!</definedName>
    <definedName name="_xlnm.Print_Area" localSheetId="2">'Balance Sheet'!$A$1:$I$59</definedName>
    <definedName name="_xlnm.Print_Area" localSheetId="1">'Detailed Revenue'!$A$1:$O$70</definedName>
    <definedName name="_xlnm.Print_Area" localSheetId="0">'Income Statement'!$A$1:$L$62</definedName>
    <definedName name="_xlnm.Print_Area" localSheetId="3">'non-GAAP Net Inc &amp; Op Inc'!$A$1:$M$73</definedName>
    <definedName name="_xlnm.Print_Area" localSheetId="4">'non-GAAP Op Exp'!$A$1:$M$41</definedName>
    <definedName name="_xlnm.Print_Area" localSheetId="5">'Operating stats'!$A$1:$G$96</definedName>
    <definedName name="_xlnm.Print_Area" localSheetId="6">'PF Income Statement YTD'!$A$1:$F$61</definedName>
    <definedName name="_xlnm.Print_Titles" localSheetId="3">'non-GAAP Net Inc &amp; Op Inc'!$1:$9</definedName>
    <definedName name="_xlnm.Print_Titles" localSheetId="4">'non-GAAP Op Exp'!$1:$5</definedName>
    <definedName name="QuarterlyRevenueDetail_List_Page1_B1" localSheetId="1">#REF!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[6]HyperionImport!$C$2:$E$16</definedName>
    <definedName name="Range67000" localSheetId="1">[6]HyperionImport!$C$2:$E$16</definedName>
    <definedName name="Range67000" localSheetId="5">[7]HyperionImport!$C$2:$E$16</definedName>
    <definedName name="Range67000">[8]HyperionImport!$C$2:$E$16</definedName>
    <definedName name="Range67010" localSheetId="2">[9]HyperionImport!$C$2:$E$17</definedName>
    <definedName name="Range67010" localSheetId="1">[9]HyperionImport!$C$2:$E$17</definedName>
    <definedName name="Range67010" localSheetId="5">[10]HyperionImport!$C$2:$E$17</definedName>
    <definedName name="Range67010">[11]HyperionImport!$C$2:$E$17</definedName>
    <definedName name="shiv" localSheetId="5">#REF!</definedName>
    <definedName name="shiv">#REF!</definedName>
    <definedName name="Text" localSheetId="1">#REF!</definedName>
    <definedName name="Text" localSheetId="3">#REF!</definedName>
    <definedName name="Text" localSheetId="4">#REF!</definedName>
    <definedName name="Text" localSheetId="5">#REF!</definedName>
    <definedName name="Text">#REF!</definedName>
  </definedNames>
  <calcPr calcId="145621"/>
</workbook>
</file>

<file path=xl/calcChain.xml><?xml version="1.0" encoding="utf-8"?>
<calcChain xmlns="http://schemas.openxmlformats.org/spreadsheetml/2006/main">
  <c r="G63" i="31" l="1"/>
  <c r="C63" i="31"/>
  <c r="L55" i="25"/>
  <c r="L33" i="29"/>
  <c r="L36" i="29" s="1"/>
  <c r="L15" i="29"/>
  <c r="L17" i="29"/>
  <c r="G58" i="11"/>
  <c r="G59" i="11"/>
  <c r="G56" i="11"/>
  <c r="G41" i="11"/>
  <c r="G46" i="11"/>
  <c r="G19" i="11"/>
  <c r="G26" i="11"/>
  <c r="C17" i="30"/>
  <c r="C20" i="30" s="1"/>
  <c r="E17" i="30"/>
  <c r="G17" i="30"/>
  <c r="G20" i="30" s="1"/>
  <c r="J17" i="30"/>
  <c r="J20" i="30" s="1"/>
  <c r="L17" i="30"/>
  <c r="E20" i="30"/>
  <c r="C38" i="30"/>
  <c r="E38" i="30"/>
  <c r="E40" i="30" s="1"/>
  <c r="G38" i="30"/>
  <c r="G40" i="30" s="1"/>
  <c r="J38" i="30"/>
  <c r="L38" i="30"/>
  <c r="C24" i="29"/>
  <c r="C28" i="29" s="1"/>
  <c r="E24" i="29"/>
  <c r="E28" i="29" s="1"/>
  <c r="E30" i="29" s="1"/>
  <c r="G24" i="29"/>
  <c r="G28" i="29"/>
  <c r="G30" i="29" s="1"/>
  <c r="J24" i="29"/>
  <c r="J28" i="29" s="1"/>
  <c r="C36" i="29"/>
  <c r="E36" i="29"/>
  <c r="G36" i="29"/>
  <c r="J36" i="29"/>
  <c r="C55" i="29"/>
  <c r="E55" i="29"/>
  <c r="E57" i="29" s="1"/>
  <c r="G55" i="29"/>
  <c r="G57" i="29" s="1"/>
  <c r="J55" i="29"/>
  <c r="L55" i="29"/>
  <c r="G35" i="24"/>
  <c r="I42" i="25"/>
  <c r="G17" i="25"/>
  <c r="G27" i="25"/>
  <c r="I67" i="25"/>
  <c r="E17" i="25"/>
  <c r="E18" i="25"/>
  <c r="E20" i="25"/>
  <c r="G18" i="25"/>
  <c r="G20" i="25"/>
  <c r="I17" i="25"/>
  <c r="I18" i="25"/>
  <c r="I20" i="25"/>
  <c r="L17" i="25"/>
  <c r="L18" i="25"/>
  <c r="L20" i="25"/>
  <c r="N17" i="25"/>
  <c r="N18" i="25"/>
  <c r="E27" i="25"/>
  <c r="E28" i="25"/>
  <c r="E30" i="25"/>
  <c r="I27" i="25"/>
  <c r="I28" i="25"/>
  <c r="I30" i="25"/>
  <c r="L27" i="25"/>
  <c r="L28" i="25"/>
  <c r="L30" i="25"/>
  <c r="N27" i="25"/>
  <c r="G28" i="25"/>
  <c r="G30" i="25"/>
  <c r="E42" i="25"/>
  <c r="G42" i="25"/>
  <c r="L42" i="25"/>
  <c r="N42" i="25"/>
  <c r="E55" i="25"/>
  <c r="E58" i="25"/>
  <c r="E61" i="25"/>
  <c r="G55" i="25"/>
  <c r="G58" i="25"/>
  <c r="G61" i="25"/>
  <c r="I55" i="25"/>
  <c r="I58" i="25"/>
  <c r="I61" i="25"/>
  <c r="L58" i="25"/>
  <c r="L61" i="25"/>
  <c r="N55" i="25"/>
  <c r="E67" i="25"/>
  <c r="G67" i="25"/>
  <c r="L67" i="25"/>
  <c r="N67" i="25"/>
  <c r="C15" i="24"/>
  <c r="C17" i="24" s="1"/>
  <c r="C23" i="24" s="1"/>
  <c r="E15" i="24"/>
  <c r="E17" i="24" s="1"/>
  <c r="E23" i="24" s="1"/>
  <c r="G15" i="24"/>
  <c r="G17" i="24"/>
  <c r="G23" i="24" s="1"/>
  <c r="I15" i="24"/>
  <c r="I17" i="24" s="1"/>
  <c r="I23" i="24" s="1"/>
  <c r="K15" i="24"/>
  <c r="K17" i="24" s="1"/>
  <c r="K23" i="24" s="1"/>
  <c r="C35" i="24"/>
  <c r="C27" i="30" s="1"/>
  <c r="E35" i="24"/>
  <c r="I35" i="24"/>
  <c r="J27" i="30" s="1"/>
  <c r="K35" i="24"/>
  <c r="L27" i="30" s="1"/>
  <c r="I35" i="25"/>
  <c r="I48" i="25"/>
  <c r="I70" i="25"/>
  <c r="N58" i="25"/>
  <c r="N28" i="25"/>
  <c r="N20" i="25"/>
  <c r="G35" i="25"/>
  <c r="G48" i="25"/>
  <c r="G70" i="25"/>
  <c r="L35" i="25"/>
  <c r="L48" i="25"/>
  <c r="L70" i="25"/>
  <c r="E35" i="25"/>
  <c r="E48" i="25"/>
  <c r="E70" i="25"/>
  <c r="N30" i="25"/>
  <c r="N61" i="25"/>
  <c r="N35" i="25"/>
  <c r="E56" i="11"/>
  <c r="E58" i="11"/>
  <c r="E41" i="11"/>
  <c r="E46" i="11"/>
  <c r="E19" i="11"/>
  <c r="E26" i="11"/>
  <c r="N48" i="25"/>
  <c r="N70" i="25"/>
  <c r="E59" i="11"/>
  <c r="C14" i="17"/>
  <c r="C16" i="17"/>
  <c r="C23" i="17"/>
  <c r="C36" i="17"/>
  <c r="C49" i="17"/>
  <c r="C51" i="17"/>
  <c r="E14" i="17"/>
  <c r="E16" i="17"/>
  <c r="E23" i="17"/>
  <c r="E36" i="17"/>
  <c r="E49" i="17"/>
  <c r="E51" i="17"/>
  <c r="E33" i="17"/>
  <c r="C34" i="17"/>
  <c r="E34" i="17"/>
  <c r="C46" i="17"/>
  <c r="E46" i="17"/>
  <c r="I37" i="24" l="1"/>
  <c r="I46" i="24" s="1"/>
  <c r="I48" i="24" s="1"/>
  <c r="I52" i="24" s="1"/>
  <c r="J10" i="29" s="1"/>
  <c r="J30" i="29" s="1"/>
  <c r="C63" i="29"/>
  <c r="C37" i="24"/>
  <c r="J43" i="29"/>
  <c r="L63" i="29"/>
  <c r="L12" i="30"/>
  <c r="L20" i="30" s="1"/>
  <c r="K37" i="24"/>
  <c r="E37" i="24"/>
  <c r="E46" i="24" s="1"/>
  <c r="E48" i="24" s="1"/>
  <c r="E52" i="24" s="1"/>
  <c r="E63" i="29"/>
  <c r="E65" i="29" s="1"/>
  <c r="G63" i="29"/>
  <c r="G37" i="24"/>
  <c r="G46" i="24" s="1"/>
  <c r="G48" i="24" s="1"/>
  <c r="G52" i="24" s="1"/>
  <c r="L40" i="30"/>
  <c r="J40" i="30"/>
  <c r="C40" i="30"/>
  <c r="G65" i="29"/>
  <c r="J57" i="29"/>
  <c r="J65" i="29" s="1"/>
  <c r="L24" i="29"/>
  <c r="L28" i="29" s="1"/>
  <c r="L43" i="29" l="1"/>
  <c r="L57" i="29" s="1"/>
  <c r="L65" i="29" s="1"/>
  <c r="K46" i="24"/>
  <c r="K48" i="24" s="1"/>
  <c r="K52" i="24" s="1"/>
  <c r="L10" i="29" s="1"/>
  <c r="L30" i="29" s="1"/>
  <c r="C43" i="29"/>
  <c r="C57" i="29" s="1"/>
  <c r="C65" i="29" s="1"/>
  <c r="C46" i="24"/>
  <c r="C48" i="24" s="1"/>
  <c r="C52" i="24" s="1"/>
  <c r="C10" i="29" s="1"/>
  <c r="C30" i="29" s="1"/>
</calcChain>
</file>

<file path=xl/sharedStrings.xml><?xml version="1.0" encoding="utf-8"?>
<sst xmlns="http://schemas.openxmlformats.org/spreadsheetml/2006/main" count="440" uniqueCount="269">
  <si>
    <t>(in millions)</t>
  </si>
  <si>
    <t>December 31,</t>
  </si>
  <si>
    <t>Assets</t>
  </si>
  <si>
    <t>Current assets:</t>
  </si>
  <si>
    <t>Cash and cash equivalents</t>
  </si>
  <si>
    <t>Receivables, net</t>
  </si>
  <si>
    <t>Other current assets</t>
  </si>
  <si>
    <t>Total current assets</t>
  </si>
  <si>
    <t>Goodwill</t>
  </si>
  <si>
    <t>Intangible assets, net</t>
  </si>
  <si>
    <t>Total assets</t>
  </si>
  <si>
    <t>Current liabilities:</t>
  </si>
  <si>
    <t>Accounts payable and accrued expenses</t>
  </si>
  <si>
    <t>Accrued personnel costs</t>
  </si>
  <si>
    <t>Deferred revenue</t>
  </si>
  <si>
    <t>Total current liabilities</t>
  </si>
  <si>
    <t>Non-current deferred revenue</t>
  </si>
  <si>
    <t>Total liabilities</t>
  </si>
  <si>
    <t>Revenues</t>
  </si>
  <si>
    <t>Market Services</t>
  </si>
  <si>
    <t xml:space="preserve">  Total cost of revenues</t>
  </si>
  <si>
    <t>Expenses</t>
  </si>
  <si>
    <t>Compensation and benefits</t>
  </si>
  <si>
    <t>Marketing and advertising</t>
  </si>
  <si>
    <t>Depreciation and amortization</t>
  </si>
  <si>
    <t>Professional and contract services</t>
  </si>
  <si>
    <t>Occupancy</t>
  </si>
  <si>
    <r>
      <t>Computer operations and</t>
    </r>
    <r>
      <rPr>
        <b/>
        <sz val="10"/>
        <rFont val="Verdana"/>
        <family val="2"/>
      </rPr>
      <t xml:space="preserve"> data communications</t>
    </r>
  </si>
  <si>
    <t xml:space="preserve">   Basic</t>
  </si>
  <si>
    <t xml:space="preserve">   Diluted</t>
  </si>
  <si>
    <t>Liquidity rebates</t>
  </si>
  <si>
    <t>Brokerage, clearance and exchange fees</t>
  </si>
  <si>
    <t>Net income</t>
  </si>
  <si>
    <t xml:space="preserve">Operating income </t>
  </si>
  <si>
    <t xml:space="preserve">Income tax provision </t>
  </si>
  <si>
    <t>Deferred tax assets</t>
  </si>
  <si>
    <t>Non-current deferred tax assets</t>
  </si>
  <si>
    <t>Non-current deferred tax liabilities</t>
  </si>
  <si>
    <t>Basic and diluted earnings per share:</t>
  </si>
  <si>
    <t xml:space="preserve">   for earnings per share:</t>
  </si>
  <si>
    <t xml:space="preserve">   Basic </t>
  </si>
  <si>
    <t>Debt obligations</t>
  </si>
  <si>
    <t>Income before income taxes</t>
  </si>
  <si>
    <t>Deferred tax liabilities</t>
  </si>
  <si>
    <t>General, administrative and other</t>
  </si>
  <si>
    <t>2007</t>
  </si>
  <si>
    <t>Property and equipment, net</t>
  </si>
  <si>
    <t>Regulatory</t>
  </si>
  <si>
    <t xml:space="preserve">  Total operating expenses</t>
  </si>
  <si>
    <t>2008</t>
  </si>
  <si>
    <t>Other revenues</t>
  </si>
  <si>
    <t>(in millions, except per share amounts)</t>
  </si>
  <si>
    <t>(unaudited)</t>
  </si>
  <si>
    <t xml:space="preserve">    clearance and exchange fees</t>
  </si>
  <si>
    <t xml:space="preserve">  Interest income</t>
  </si>
  <si>
    <t xml:space="preserve">  Interest expense</t>
  </si>
  <si>
    <t xml:space="preserve">  Gain (loss) on foreign currency contracts</t>
  </si>
  <si>
    <t>Total other income (expense), net</t>
  </si>
  <si>
    <t>Minority interests</t>
  </si>
  <si>
    <t>The NASDAQ OMX Group, Inc.</t>
  </si>
  <si>
    <t xml:space="preserve">MARKET SERVICES </t>
  </si>
  <si>
    <t xml:space="preserve">ISSUER SERVICES </t>
  </si>
  <si>
    <t>Financial investments, at fair value</t>
  </si>
  <si>
    <t>Section 31 fees payable to SEC</t>
  </si>
  <si>
    <t xml:space="preserve">Pro Forma Condensed Consolidated Statements of Income </t>
  </si>
  <si>
    <t xml:space="preserve">  Capital gains from shares in equity investments</t>
  </si>
  <si>
    <t>Weighted-average common shares outstanding</t>
  </si>
  <si>
    <t xml:space="preserve">  Dividend and investment income</t>
  </si>
  <si>
    <t xml:space="preserve">  Corporate Client Group:</t>
  </si>
  <si>
    <t xml:space="preserve">  U.S. Operations:</t>
  </si>
  <si>
    <t xml:space="preserve">  European listing fees</t>
  </si>
  <si>
    <t xml:space="preserve">       Brokerage, clearance and exchange fees </t>
  </si>
  <si>
    <t xml:space="preserve">MARKET TECHNOLOGY </t>
  </si>
  <si>
    <t>Cash Equity Trading Revenues:</t>
  </si>
  <si>
    <t xml:space="preserve">U.S. cash equity trading </t>
  </si>
  <si>
    <t xml:space="preserve">        Net U.S. cash equity trading revenues</t>
  </si>
  <si>
    <t>European cash equity trading</t>
  </si>
  <si>
    <t>U.S. market data products</t>
  </si>
  <si>
    <t>European market data products</t>
  </si>
  <si>
    <t xml:space="preserve">      Total Market Data revenues</t>
  </si>
  <si>
    <t>Cost of revenues:</t>
  </si>
  <si>
    <t xml:space="preserve">   rebates, brokerage, clearance and exchange fees</t>
  </si>
  <si>
    <t xml:space="preserve">         Total Issuer Services revenues</t>
  </si>
  <si>
    <t xml:space="preserve">      Total Market Technology revenues</t>
  </si>
  <si>
    <t>Other income (expense), net</t>
  </si>
  <si>
    <t>Three Months Ended</t>
  </si>
  <si>
    <t>Merger expenses</t>
  </si>
  <si>
    <t xml:space="preserve">  Income (loss) from unconsolidated investees, net</t>
  </si>
  <si>
    <t xml:space="preserve">       Total U.S. cash equity cost of revenues </t>
  </si>
  <si>
    <t xml:space="preserve">Weighted-average common shares </t>
  </si>
  <si>
    <t xml:space="preserve">  outstanding for earnings per share:</t>
  </si>
  <si>
    <t>Total revenues less liquidity rebates, brokerage,</t>
  </si>
  <si>
    <t>Issuer Services revenues</t>
  </si>
  <si>
    <t>Market Technology revenues</t>
  </si>
  <si>
    <t>Total Market Services revenues less liquidity rebates,</t>
  </si>
  <si>
    <t xml:space="preserve">     brokerage, clearance and exchange fees</t>
  </si>
  <si>
    <t>Transaction Services</t>
  </si>
  <si>
    <t>Current portion of debt obligations</t>
  </si>
  <si>
    <t xml:space="preserve">Year Ended </t>
  </si>
  <si>
    <t>Asset impairment charges</t>
  </si>
  <si>
    <t xml:space="preserve">    brokerage, clearance and exchange fees</t>
  </si>
  <si>
    <t>Revenue Detail</t>
  </si>
  <si>
    <t>Noncontrolling interests</t>
  </si>
  <si>
    <t>Restricted cash</t>
  </si>
  <si>
    <t>Total equity</t>
  </si>
  <si>
    <t>Non-current restricted cash</t>
  </si>
  <si>
    <t>Total NASDAQ OMX stockholders' equity</t>
  </si>
  <si>
    <t>Interest income</t>
  </si>
  <si>
    <t>Interest expense</t>
  </si>
  <si>
    <t>Dividend and investment income</t>
  </si>
  <si>
    <t>Access Services Revenues</t>
  </si>
  <si>
    <t>Net U.S. tape plans</t>
  </si>
  <si>
    <t>Equity</t>
  </si>
  <si>
    <t>NASDAQ OMX stockholders' equity:</t>
  </si>
  <si>
    <t xml:space="preserve">    Common stock</t>
  </si>
  <si>
    <t xml:space="preserve">    Additional paid-in capital</t>
  </si>
  <si>
    <t xml:space="preserve">    Common stock in treasury, at cost</t>
  </si>
  <si>
    <t xml:space="preserve">    Accumulated other comprehensive loss</t>
  </si>
  <si>
    <t xml:space="preserve">    Retained earnings</t>
  </si>
  <si>
    <t>September 30,</t>
  </si>
  <si>
    <t xml:space="preserve">        Total net cash equity trading revenues</t>
  </si>
  <si>
    <t xml:space="preserve">Liabilities </t>
  </si>
  <si>
    <t>Year Ended</t>
  </si>
  <si>
    <t xml:space="preserve">Net income </t>
  </si>
  <si>
    <t>Net income attributable to NASDAQ OMX</t>
  </si>
  <si>
    <t>Derivative Trading and Clearing Revenues:</t>
  </si>
  <si>
    <t xml:space="preserve">      Total net derivative trading and clearing revenues</t>
  </si>
  <si>
    <t xml:space="preserve">Consolidated Balance Sheets </t>
  </si>
  <si>
    <t xml:space="preserve">Commitments and contingencies </t>
  </si>
  <si>
    <t xml:space="preserve">Consolidated Statements of Income </t>
  </si>
  <si>
    <t xml:space="preserve">   Basic earnings per share</t>
  </si>
  <si>
    <t xml:space="preserve">   Diluted earnings per share</t>
  </si>
  <si>
    <t>Merger and strategic initiatives</t>
  </si>
  <si>
    <t>U.S. derivative trading and clearing</t>
  </si>
  <si>
    <t xml:space="preserve">       Total U.S. derivative trading and clearing cost of revenues </t>
  </si>
  <si>
    <t xml:space="preserve">        Net U.S. derivative trading and clearing revenues</t>
  </si>
  <si>
    <t>Other current liabilities</t>
  </si>
  <si>
    <t>Transaction rebates</t>
  </si>
  <si>
    <t xml:space="preserve">       Transaction rebates </t>
  </si>
  <si>
    <t xml:space="preserve">     Repurchase agreements, at contract value</t>
  </si>
  <si>
    <t xml:space="preserve">Total Market Services revenues less transaction rebates, </t>
  </si>
  <si>
    <t xml:space="preserve">Total Transaction Services revenues less transaction </t>
  </si>
  <si>
    <t xml:space="preserve">Total Market Services revenues less transaction </t>
  </si>
  <si>
    <t xml:space="preserve">Total revenues less transaction rebates, brokerage, </t>
  </si>
  <si>
    <t>Open clearing contracts:</t>
  </si>
  <si>
    <t xml:space="preserve">     Derivative positions, at fair value</t>
  </si>
  <si>
    <t xml:space="preserve">     Resale agreements, at contract value</t>
  </si>
  <si>
    <t>2011</t>
  </si>
  <si>
    <t xml:space="preserve">Three Months Ended </t>
  </si>
  <si>
    <t>GAAP net income attributable to NASDAQ OMX:</t>
  </si>
  <si>
    <t>Non-GAAP adjustments:</t>
  </si>
  <si>
    <t>Extinguishment of debt</t>
  </si>
  <si>
    <t>Other</t>
  </si>
  <si>
    <t>Total non-GAAP adjustments</t>
  </si>
  <si>
    <r>
      <t>Adjustment to the income tax provision to reflect non-GAAP adjustments</t>
    </r>
    <r>
      <rPr>
        <vertAlign val="superscript"/>
        <sz val="10"/>
        <rFont val="Verdana"/>
        <family val="2"/>
      </rPr>
      <t>(1)</t>
    </r>
  </si>
  <si>
    <t>Significant tax adjustments, net</t>
  </si>
  <si>
    <t>Total non-GAAP adjustments, net of tax</t>
  </si>
  <si>
    <t>Non-GAAP net income attributable to NASDAQ OMX:</t>
  </si>
  <si>
    <t>GAAP operating income:</t>
  </si>
  <si>
    <t xml:space="preserve">   Merger and strategic initiatives</t>
  </si>
  <si>
    <t xml:space="preserve">   Extinguishment of debt</t>
  </si>
  <si>
    <t xml:space="preserve">   Other</t>
  </si>
  <si>
    <t xml:space="preserve">   Total non-GAAP adjustments</t>
  </si>
  <si>
    <t>Non-GAAP operating income</t>
  </si>
  <si>
    <r>
      <t>Non-GAAP operating margin</t>
    </r>
    <r>
      <rPr>
        <b/>
        <vertAlign val="superscript"/>
        <sz val="10"/>
        <rFont val="Verdana"/>
        <family val="2"/>
      </rPr>
      <t xml:space="preserve"> (2)</t>
    </r>
  </si>
  <si>
    <t xml:space="preserve">(1) We determine the tax effect of each item based on the tax rules in the respective jurisdiction where the transaction </t>
  </si>
  <si>
    <t xml:space="preserve">     occurred. </t>
  </si>
  <si>
    <t xml:space="preserve"> brokerage, clearance and exchange fees. </t>
  </si>
  <si>
    <t>GAAP operating expenses:</t>
  </si>
  <si>
    <t>Non-GAAP operating expenses</t>
  </si>
  <si>
    <t>Quarterly Key Drivers Detail</t>
  </si>
  <si>
    <t/>
  </si>
  <si>
    <t>Cash Equity Trading</t>
  </si>
  <si>
    <t>NASDAQ securities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</si>
  <si>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</si>
  <si>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</si>
  <si>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</si>
  <si>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</si>
  <si>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</si>
  <si>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r>
      <t>Total market share</t>
    </r>
    <r>
      <rPr>
        <vertAlign val="superscript"/>
        <sz val="8"/>
        <rFont val="Verdana"/>
        <family val="2"/>
      </rPr>
      <t xml:space="preserve"> (1)</t>
    </r>
  </si>
  <si>
    <t>New York Stock Exchange, or NYSE securities</t>
  </si>
  <si>
    <t>Total U.S.-listed securities</t>
  </si>
  <si>
    <t>Matched share volume (in billions)</t>
  </si>
  <si>
    <t>NASDAQ OMX Nordic and NASDAQ OMX Baltic Securities</t>
  </si>
  <si>
    <t>Average daily number of equity trades</t>
  </si>
  <si>
    <t>Derivative Trading and Clearing</t>
  </si>
  <si>
    <t>U.S. Equity Options</t>
  </si>
  <si>
    <t>Total industry average daily volume (in millions)</t>
  </si>
  <si>
    <t>NASDAQ OMX PHLX matched market share</t>
  </si>
  <si>
    <t>The NASDAQ Options Market matched market share</t>
  </si>
  <si>
    <t>NASDAQ OMX Nordic and NASDAQ OMX Baltic</t>
  </si>
  <si>
    <t>Average daily volume:</t>
  </si>
  <si>
    <t>Options, futures and fixed-income contracts</t>
  </si>
  <si>
    <t>Finnish option contracts traded on Eurex</t>
  </si>
  <si>
    <t>NASDAQ OMX Commodities</t>
  </si>
  <si>
    <t>Clearing Turnover:</t>
  </si>
  <si>
    <r>
      <t>Power contracts (TWh)</t>
    </r>
    <r>
      <rPr>
        <vertAlign val="superscript"/>
        <sz val="8"/>
        <rFont val="Verdana"/>
        <family val="2"/>
      </rPr>
      <t>(2)</t>
    </r>
  </si>
  <si>
    <r>
      <t>Carbon contracts (1000 tCO2)</t>
    </r>
    <r>
      <rPr>
        <vertAlign val="superscript"/>
        <sz val="8"/>
        <rFont val="Verdana"/>
        <family val="2"/>
      </rPr>
      <t>(2)</t>
    </r>
  </si>
  <si>
    <t>Issuer Services</t>
  </si>
  <si>
    <t>Initial public offerings</t>
  </si>
  <si>
    <t>NASDAQ</t>
  </si>
  <si>
    <t>Exchanges that comprise NASDAQ OMX Nordic and NASDAQ OMX Baltic</t>
  </si>
  <si>
    <t>New listings</t>
  </si>
  <si>
    <r>
      <t xml:space="preserve">NASDAQ </t>
    </r>
    <r>
      <rPr>
        <vertAlign val="superscript"/>
        <sz val="8"/>
        <rFont val="Verdana"/>
        <family val="2"/>
      </rPr>
      <t>(3)</t>
    </r>
  </si>
  <si>
    <r>
      <t xml:space="preserve">Exchanges that comprise NASDAQ OMX Nordic and NASDAQ OMX Baltic </t>
    </r>
    <r>
      <rPr>
        <vertAlign val="superscript"/>
        <sz val="8"/>
        <rFont val="Verdana"/>
        <family val="2"/>
      </rPr>
      <t>(4)</t>
    </r>
  </si>
  <si>
    <t>Number of listed companies</t>
  </si>
  <si>
    <r>
      <t xml:space="preserve">NASDAQ </t>
    </r>
    <r>
      <rPr>
        <vertAlign val="superscript"/>
        <sz val="8"/>
        <rFont val="Verdana"/>
        <family val="2"/>
      </rPr>
      <t>(5)</t>
    </r>
  </si>
  <si>
    <r>
      <t xml:space="preserve">Exchanges that comprise NASDAQ OMX Nordic and NASDAQ OMX Baltic </t>
    </r>
    <r>
      <rPr>
        <vertAlign val="superscript"/>
        <sz val="8"/>
        <rFont val="Verdana"/>
        <family val="2"/>
      </rPr>
      <t>(6)</t>
    </r>
  </si>
  <si>
    <t>Market Technology</t>
  </si>
  <si>
    <r>
      <t>Order intake (in millions)</t>
    </r>
    <r>
      <rPr>
        <vertAlign val="superscript"/>
        <sz val="8"/>
        <rFont val="Verdana"/>
        <family val="2"/>
      </rPr>
      <t>(7)</t>
    </r>
  </si>
  <si>
    <r>
      <t>Total order value (in millions)</t>
    </r>
    <r>
      <rPr>
        <vertAlign val="superscript"/>
        <sz val="8"/>
        <rFont val="Verdana"/>
        <family val="2"/>
      </rPr>
      <t>(8)</t>
    </r>
  </si>
  <si>
    <t>Net loss attributable to noncontrolling interests</t>
  </si>
  <si>
    <t>Other non-current assets</t>
  </si>
  <si>
    <t>Other non-current liabilities</t>
  </si>
  <si>
    <t>Total liabilities and equity</t>
  </si>
  <si>
    <t>Revenues:</t>
  </si>
  <si>
    <t xml:space="preserve">Issuer Services </t>
  </si>
  <si>
    <t xml:space="preserve">Market Technology </t>
  </si>
  <si>
    <t>Revenues less transaction rebates, brokerage,</t>
  </si>
  <si>
    <t>Operating Expenses:</t>
  </si>
  <si>
    <t>Market Data Revenues:</t>
  </si>
  <si>
    <t>Broker Services Revenues</t>
  </si>
  <si>
    <t>Other Market Services Revenues</t>
  </si>
  <si>
    <t>Global Listing Services Revenues:</t>
  </si>
  <si>
    <t xml:space="preserve">Annual renewal </t>
  </si>
  <si>
    <t xml:space="preserve">Listing of additional shares </t>
  </si>
  <si>
    <t xml:space="preserve">Initial listing </t>
  </si>
  <si>
    <t xml:space="preserve">      Total U.S. listing services</t>
  </si>
  <si>
    <t xml:space="preserve">  Corporate Solutions</t>
  </si>
  <si>
    <t xml:space="preserve">         Total Global Listing Services revenues</t>
  </si>
  <si>
    <t>Global Index Group Revenues</t>
  </si>
  <si>
    <t xml:space="preserve">European derivative trading and clearing </t>
  </si>
  <si>
    <t>Total adjustments from non-GAAP net income above</t>
  </si>
  <si>
    <t xml:space="preserve">License, support and facility management </t>
  </si>
  <si>
    <t>Delivery project</t>
  </si>
  <si>
    <t xml:space="preserve">Change request, advisory and broker surveillance </t>
  </si>
  <si>
    <t>2012</t>
  </si>
  <si>
    <t xml:space="preserve">GAAP revenues less transaction rebates, brokerage, </t>
  </si>
  <si>
    <t>clearance and exchange fees:</t>
  </si>
  <si>
    <t>Income from open positions relating to the operations of the Exchange</t>
  </si>
  <si>
    <t xml:space="preserve">Non-GAAP revenues less transaction rebates, brokerage, </t>
  </si>
  <si>
    <t>Restructuring charges</t>
  </si>
  <si>
    <t xml:space="preserve">   Special legal expenses</t>
  </si>
  <si>
    <t xml:space="preserve">   Restructuring charges</t>
  </si>
  <si>
    <t xml:space="preserve">   Income from open positions relating to the operations of the Exchange</t>
  </si>
  <si>
    <t>Special legal expenses</t>
  </si>
  <si>
    <t>Default funds and margin deposits</t>
  </si>
  <si>
    <t>Cash dividends declared per common share</t>
  </si>
  <si>
    <t>Total average daily share volume (in billions)</t>
  </si>
  <si>
    <t>NYSE MKT and regional securities</t>
  </si>
  <si>
    <t>Total average daily value of shares traded (in billions)</t>
  </si>
  <si>
    <t>Total market share</t>
  </si>
  <si>
    <t>NASDAQ OMX BX Options matched market share</t>
  </si>
  <si>
    <t>Loss on divestiture of business</t>
  </si>
  <si>
    <t>Non-GAAP diluted earnings per share:</t>
  </si>
  <si>
    <t>GAAP diluted earnings per share:</t>
  </si>
  <si>
    <t>Sublease reserve</t>
  </si>
  <si>
    <t xml:space="preserve">   Sublease reserve</t>
  </si>
  <si>
    <t>Value added tax refund</t>
  </si>
  <si>
    <t xml:space="preserve">   Value added tax refund</t>
  </si>
  <si>
    <r>
      <t>Reconciliation of GAAP Net Income, Diluted Earnings Per Share, Operating Income, Net Exchange Revenues</t>
    </r>
    <r>
      <rPr>
        <b/>
        <vertAlign val="superscript"/>
        <sz val="10"/>
        <rFont val="Verdana"/>
        <family val="2"/>
      </rPr>
      <t>(1)</t>
    </r>
    <r>
      <rPr>
        <b/>
        <sz val="10"/>
        <rFont val="Verdana"/>
        <family val="2"/>
      </rPr>
      <t xml:space="preserve"> and Operating Expenses </t>
    </r>
  </si>
  <si>
    <r>
      <t>to Non-GAAP Net Income, Diluted Earnings Per Share, Operating Income, Net Exchange Revenues</t>
    </r>
    <r>
      <rPr>
        <b/>
        <vertAlign val="superscript"/>
        <sz val="10"/>
        <rFont val="Verdana"/>
        <family val="2"/>
      </rPr>
      <t>(1)</t>
    </r>
    <r>
      <rPr>
        <b/>
        <sz val="10"/>
        <rFont val="Verdana"/>
        <family val="2"/>
      </rPr>
      <t xml:space="preserve"> and Operating Expenses</t>
    </r>
  </si>
  <si>
    <r>
      <t>Reconciliation of GAAP Net Income, Diluted Earnings Per Share, Operating Income, Net Exchange Revenues</t>
    </r>
    <r>
      <rPr>
        <b/>
        <vertAlign val="superscript"/>
        <sz val="10"/>
        <rFont val="Verdana"/>
        <family val="2"/>
      </rPr>
      <t>(3)</t>
    </r>
    <r>
      <rPr>
        <b/>
        <sz val="10"/>
        <rFont val="Verdana"/>
        <family val="2"/>
      </rPr>
      <t xml:space="preserve"> and Operating Expenses </t>
    </r>
  </si>
  <si>
    <r>
      <t>to Non-GAAP Net Income, Diluted Earnings Per Share, Operating Income, Net Exchange Revenues</t>
    </r>
    <r>
      <rPr>
        <b/>
        <vertAlign val="superscript"/>
        <sz val="10"/>
        <rFont val="Verdana"/>
        <family val="2"/>
      </rPr>
      <t>(3)</t>
    </r>
    <r>
      <rPr>
        <b/>
        <sz val="10"/>
        <rFont val="Verdana"/>
        <family val="2"/>
      </rPr>
      <t xml:space="preserve"> and Operating Expenses</t>
    </r>
  </si>
  <si>
    <t xml:space="preserve">(3) Represents revenues less transaction rebates, brokerage, clearance and exchange fees. </t>
  </si>
  <si>
    <t>Total Non-GAAP revenues less transaction rebates, brokerage,</t>
  </si>
  <si>
    <t xml:space="preserve">(2) Non-GAAP operating margin equals non-GAAP operating income divided by Non-GAAP revenues less transaction rebates, </t>
  </si>
  <si>
    <t xml:space="preserve">(1) Represents revenues less transaction rebates, brokerage, clearance and exchange fees. </t>
  </si>
  <si>
    <t>Income (loss) from unconsolidated investees, net</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</si>
</sst>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0.0_);\(#,##0.0\)"/>
    <numFmt numFmtId="166" formatCode="_(* #,##0.0_);_(* \(#,##0.0\);_(* &quot;-&quot;??_);_(@_)"/>
    <numFmt numFmtId="167" formatCode="_(* #,##0_);_(* \(#,##0\);_(* &quot;-&quot;??_);_(@_)"/>
    <numFmt numFmtId="168" formatCode="_(* #,##0.000_);_(* \(#,##0.000\);_(* &quot;-&quot;??_);_(@_)"/>
    <numFmt numFmtId="169" formatCode="_(&quot;$&quot;* #,##0.0_);_(&quot;$&quot;* \(#,##0.0\);_(&quot;$&quot;* &quot;-&quot;??_);_(@_)"/>
    <numFmt numFmtId="170" formatCode="_(* #,##0.00000000_);_(* \(#,##0.00000000\);_(* &quot;-&quot;??_);_(@_)"/>
    <numFmt numFmtId="171" formatCode="_(&quot;$&quot;* #,##0.0_);_(&quot;$&quot;* \(#,##0.0\);_(&quot;$&quot;* &quot;-&quot;?_);_(@_)"/>
    <numFmt numFmtId="172" formatCode="#,##0,_);\(#,##0,\)"/>
    <numFmt numFmtId="173" formatCode="_(&quot;$&quot;* #,##0_);_(&quot;$&quot;* \(#,##0\);_(&quot;$&quot;* &quot;-&quot;??_);_(@_)"/>
    <numFmt numFmtId="174" formatCode="_(&quot;$&quot;* #,##0_);_(&quot;$&quot;* \(#,##0\);_(&quot;$&quot;* &quot;-&quot;?_);_(@_)"/>
    <numFmt numFmtId="175" formatCode="_(* #,##0_);_(* \(#,##0\);_(* &quot;-&quot;?_);_(@_)"/>
    <numFmt numFmtId="176" formatCode="_(* #,##0.0_);_(* \(#,##0.0\);_(* &quot;-&quot;?_);_(@_)"/>
    <numFmt numFmtId="177" formatCode="0.00_);\(0.00\)"/>
    <numFmt numFmtId="178" formatCode="_(&quot;$&quot;* #,##0.00000_);_(&quot;$&quot;* \(#,##0.00000\);_(&quot;$&quot;* &quot;-&quot;??_);_(@_)"/>
    <numFmt numFmtId="179" formatCode="0.0%"/>
    <numFmt numFmtId="180" formatCode="_(* #,##0.00_);_(* \(#,##0.00\);_(* &quot;-&quot;?_);_(@_)"/>
    <numFmt numFmtId="181" formatCode="_(&quot;$&quot;\ #,##0.0_);_(&quot;$&quot;* \(#,##0.0\);_(&quot;$&quot;* &quot;-&quot;??_);_(@_)"/>
    <numFmt numFmtId="182" formatCode="0.0"/>
    <numFmt numFmtId="183" formatCode="_(&quot;$&quot;\ #,##0_);_(&quot;$&quot;* \(#,##0\);_(&quot;$&quot;* &quot;-&quot;??_);_(@_)"/>
  </numFmts>
  <fonts count="57" x14ac:knownFonts="1">
    <font>
      <sz val="8"/>
      <name val="TimesNewRomanPS"/>
    </font>
    <font>
      <sz val="11"/>
      <color theme="1"/>
      <name val="Calibri"/>
      <family val="2"/>
      <scheme val="minor"/>
    </font>
    <font>
      <sz val="10"/>
      <name val="Arial"/>
      <family val="2"/>
    </font>
    <font>
      <u/>
      <sz val="10"/>
      <color indexed="18"/>
      <name val="Arial"/>
      <family val="2"/>
    </font>
    <font>
      <sz val="10"/>
      <name val="Tms Rmn"/>
    </font>
    <font>
      <sz val="10"/>
      <name val="MS Sans Serif"/>
      <family val="2"/>
    </font>
    <font>
      <sz val="9"/>
      <name val="MS Sans Serif"/>
      <family val="2"/>
    </font>
    <font>
      <b/>
      <sz val="10"/>
      <name val="MS Sans Serif"/>
      <family val="2"/>
    </font>
    <font>
      <sz val="10"/>
      <name val="Times New Roman"/>
      <family val="1"/>
    </font>
    <font>
      <b/>
      <sz val="10"/>
      <name val="Times New Roman"/>
      <family val="1"/>
    </font>
    <font>
      <b/>
      <sz val="10"/>
      <name val="Verdana"/>
      <family val="2"/>
    </font>
    <font>
      <sz val="10"/>
      <name val="Verdana"/>
      <family val="2"/>
    </font>
    <font>
      <b/>
      <u val="singleAccounting"/>
      <sz val="10"/>
      <name val="Verdana"/>
      <family val="2"/>
    </font>
    <font>
      <u val="singleAccounting"/>
      <sz val="10"/>
      <name val="Verdana"/>
      <family val="2"/>
    </font>
    <font>
      <u val="doubleAccounting"/>
      <sz val="10"/>
      <name val="Verdana"/>
      <family val="2"/>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8"/>
      <name val="TimesNewRomanPS"/>
    </font>
    <font>
      <sz val="10"/>
      <color indexed="9"/>
      <name val="Verdana"/>
      <family val="2"/>
    </font>
    <font>
      <b/>
      <u val="doubleAccounting"/>
      <sz val="10"/>
      <name val="Verdana"/>
      <family val="2"/>
    </font>
    <font>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b/>
      <sz val="10"/>
      <color rgb="FFFF0000"/>
      <name val="Verdana"/>
      <family val="2"/>
    </font>
    <font>
      <b/>
      <u/>
      <sz val="10"/>
      <name val="Verdana"/>
      <family val="2"/>
    </font>
    <font>
      <vertAlign val="superscript"/>
      <sz val="10"/>
      <name val="Verdana"/>
      <family val="2"/>
    </font>
    <font>
      <b/>
      <vertAlign val="superscript"/>
      <sz val="10"/>
      <name val="Verdana"/>
      <family val="2"/>
    </font>
    <font>
      <vertAlign val="superscript"/>
      <sz val="8"/>
      <name val="Verdana"/>
      <family val="2"/>
    </font>
    <font>
      <vertAlign val="superscript"/>
      <sz val="7.5"/>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top style="thin">
        <color indexed="64"/>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9"/>
      </left>
      <right/>
      <top/>
      <bottom/>
      <diagonal/>
    </border>
    <border>
      <left style="thin">
        <color indexed="9"/>
      </left>
      <right/>
      <top style="thin">
        <color indexed="9"/>
      </top>
      <bottom style="thin">
        <color indexed="64"/>
      </bottom>
      <diagonal/>
    </border>
  </borders>
  <cellStyleXfs count="297">
    <xf numFmtId="164" fontId="0" fillId="0"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17" fillId="0" borderId="0"/>
    <xf numFmtId="0" fontId="24" fillId="0" borderId="0"/>
    <xf numFmtId="0" fontId="25" fillId="0" borderId="0"/>
    <xf numFmtId="0" fontId="17" fillId="0" borderId="0"/>
    <xf numFmtId="0" fontId="26" fillId="0" borderId="0"/>
    <xf numFmtId="0" fontId="22" fillId="0" borderId="0"/>
    <xf numFmtId="0" fontId="17" fillId="0" borderId="0"/>
    <xf numFmtId="0" fontId="24"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29" fillId="3" borderId="0"/>
    <xf numFmtId="0" fontId="29" fillId="3" borderId="0"/>
    <xf numFmtId="0" fontId="26" fillId="0" borderId="0"/>
    <xf numFmtId="0" fontId="25" fillId="0" borderId="0"/>
    <xf numFmtId="0" fontId="26" fillId="0" borderId="0"/>
    <xf numFmtId="0" fontId="22" fillId="0" borderId="0"/>
    <xf numFmtId="0" fontId="24" fillId="0" borderId="0"/>
    <xf numFmtId="0" fontId="22" fillId="0" borderId="0"/>
    <xf numFmtId="0" fontId="26" fillId="0" borderId="0"/>
    <xf numFmtId="0" fontId="22" fillId="0" borderId="0"/>
    <xf numFmtId="0" fontId="26"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22" fillId="0" borderId="0"/>
    <xf numFmtId="0" fontId="22" fillId="0" borderId="0"/>
    <xf numFmtId="0" fontId="24" fillId="0" borderId="0"/>
    <xf numFmtId="0" fontId="22" fillId="0" borderId="0"/>
    <xf numFmtId="0" fontId="26" fillId="0" borderId="0"/>
    <xf numFmtId="0" fontId="22" fillId="0" borderId="0"/>
    <xf numFmtId="0" fontId="26" fillId="0" borderId="0"/>
    <xf numFmtId="0" fontId="25" fillId="0" borderId="0"/>
    <xf numFmtId="0" fontId="25" fillId="0" borderId="0"/>
    <xf numFmtId="0" fontId="29" fillId="3" borderId="0"/>
    <xf numFmtId="0" fontId="29" fillId="3" borderId="0"/>
    <xf numFmtId="0" fontId="26" fillId="0" borderId="0"/>
    <xf numFmtId="0" fontId="26" fillId="0" borderId="0"/>
    <xf numFmtId="0" fontId="17" fillId="0" borderId="0"/>
    <xf numFmtId="0" fontId="17" fillId="0" borderId="0"/>
    <xf numFmtId="0" fontId="26" fillId="0" borderId="0"/>
    <xf numFmtId="0" fontId="22" fillId="0" borderId="0"/>
    <xf numFmtId="0" fontId="17" fillId="0" borderId="0"/>
    <xf numFmtId="0" fontId="17"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34" fillId="2"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7"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5" fillId="14"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6" fillId="5" borderId="0" applyNumberFormat="0" applyBorder="0" applyAlignment="0" applyProtection="0"/>
    <xf numFmtId="0" fontId="37" fillId="4" borderId="1" applyNumberFormat="0" applyAlignment="0" applyProtection="0"/>
    <xf numFmtId="0" fontId="38" fillId="22"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39" fillId="0" borderId="0" applyNumberFormat="0" applyFill="0" applyBorder="0" applyAlignment="0" applyProtection="0"/>
    <xf numFmtId="0" fontId="40" fillId="6" borderId="0" applyNumberFormat="0" applyBorder="0" applyAlignment="0" applyProtection="0"/>
    <xf numFmtId="0" fontId="41" fillId="0" borderId="3" applyNumberFormat="0" applyFill="0" applyAlignment="0" applyProtection="0"/>
    <xf numFmtId="0" fontId="42" fillId="0" borderId="4" applyNumberFormat="0" applyFill="0" applyAlignment="0" applyProtection="0"/>
    <xf numFmtId="0" fontId="43" fillId="0" borderId="5" applyNumberFormat="0" applyFill="0" applyAlignment="0" applyProtection="0"/>
    <xf numFmtId="0" fontId="43" fillId="0" borderId="0" applyNumberFormat="0" applyFill="0" applyBorder="0" applyAlignment="0" applyProtection="0"/>
    <xf numFmtId="0" fontId="44" fillId="9" borderId="1" applyNumberFormat="0" applyAlignment="0" applyProtection="0"/>
    <xf numFmtId="0" fontId="45" fillId="0" borderId="6" applyNumberFormat="0" applyFill="0" applyAlignment="0" applyProtection="0"/>
    <xf numFmtId="0" fontId="46" fillId="23" borderId="0" applyNumberFormat="0" applyBorder="0" applyAlignment="0" applyProtection="0"/>
    <xf numFmtId="0" fontId="2" fillId="0" borderId="0"/>
    <xf numFmtId="165" fontId="4" fillId="0" borderId="0"/>
    <xf numFmtId="164" fontId="30" fillId="0" borderId="0"/>
    <xf numFmtId="0" fontId="2" fillId="24" borderId="7" applyNumberFormat="0" applyFont="0" applyAlignment="0" applyProtection="0"/>
    <xf numFmtId="0" fontId="47" fillId="4" borderId="8" applyNumberFormat="0" applyAlignment="0" applyProtection="0"/>
    <xf numFmtId="0" fontId="5" fillId="0" borderId="0" applyNumberFormat="0" applyFont="0" applyFill="0" applyBorder="0" applyAlignment="0" applyProtection="0">
      <alignment horizontal="left"/>
    </xf>
    <xf numFmtId="15" fontId="5" fillId="0" borderId="0" applyFont="0" applyFill="0" applyBorder="0" applyAlignment="0" applyProtection="0"/>
    <xf numFmtId="4" fontId="5" fillId="0" borderId="0" applyFont="0" applyFill="0" applyBorder="0" applyAlignment="0" applyProtection="0"/>
    <xf numFmtId="37" fontId="6" fillId="0" borderId="0" applyFont="0" applyBorder="0" applyAlignment="0"/>
    <xf numFmtId="0" fontId="7" fillId="0" borderId="9">
      <alignment horizontal="center"/>
    </xf>
    <xf numFmtId="3" fontId="5" fillId="0" borderId="0" applyFont="0" applyFill="0" applyBorder="0" applyAlignment="0" applyProtection="0"/>
    <xf numFmtId="0" fontId="5" fillId="25" borderId="0" applyNumberFormat="0" applyFont="0" applyBorder="0" applyAlignment="0" applyProtection="0"/>
    <xf numFmtId="0" fontId="48" fillId="0" borderId="0" applyNumberFormat="0" applyFill="0" applyBorder="0" applyAlignment="0" applyProtection="0"/>
    <xf numFmtId="0" fontId="49" fillId="0" borderId="10" applyNumberFormat="0" applyFill="0" applyAlignment="0" applyProtection="0"/>
    <xf numFmtId="0" fontId="50"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9" fontId="30" fillId="0" borderId="0" applyFont="0" applyFill="0" applyBorder="0" applyAlignment="0" applyProtection="0"/>
    <xf numFmtId="0" fontId="2" fillId="0" borderId="0"/>
    <xf numFmtId="0" fontId="2" fillId="0" borderId="0">
      <alignment vertical="top"/>
    </xf>
    <xf numFmtId="0" fontId="2" fillId="0" borderId="0"/>
  </cellStyleXfs>
  <cellXfs count="362">
    <xf numFmtId="164" fontId="0" fillId="0" borderId="0" xfId="0"/>
    <xf numFmtId="166" fontId="11" fillId="26" borderId="0" xfId="263" applyNumberFormat="1" applyFont="1" applyFill="1"/>
    <xf numFmtId="166" fontId="11" fillId="0" borderId="0" xfId="263" applyNumberFormat="1" applyFont="1" applyFill="1"/>
    <xf numFmtId="166" fontId="11" fillId="26" borderId="0" xfId="263" applyNumberFormat="1" applyFont="1" applyFill="1" applyBorder="1"/>
    <xf numFmtId="167" fontId="11" fillId="26" borderId="0" xfId="263" applyNumberFormat="1" applyFont="1" applyFill="1"/>
    <xf numFmtId="166" fontId="11" fillId="26" borderId="0" xfId="263" applyNumberFormat="1" applyFont="1" applyFill="1" applyAlignment="1" applyProtection="1">
      <protection locked="0"/>
    </xf>
    <xf numFmtId="166" fontId="10" fillId="26" borderId="0" xfId="263" applyNumberFormat="1" applyFont="1" applyFill="1" applyAlignment="1"/>
    <xf numFmtId="166" fontId="12" fillId="26" borderId="0" xfId="263" quotePrefix="1" applyNumberFormat="1" applyFont="1" applyFill="1" applyBorder="1" applyAlignment="1" applyProtection="1">
      <alignment horizontal="center"/>
      <protection locked="0"/>
    </xf>
    <xf numFmtId="166" fontId="10" fillId="26" borderId="0" xfId="263" applyNumberFormat="1" applyFont="1" applyFill="1"/>
    <xf numFmtId="166" fontId="10" fillId="26" borderId="0" xfId="263" applyNumberFormat="1" applyFont="1" applyFill="1" applyAlignment="1" applyProtection="1">
      <protection locked="0"/>
    </xf>
    <xf numFmtId="166" fontId="11" fillId="26" borderId="0" xfId="263" applyNumberFormat="1" applyFont="1" applyFill="1" applyAlignment="1" applyProtection="1"/>
    <xf numFmtId="166" fontId="11" fillId="26" borderId="0" xfId="263" applyNumberFormat="1" applyFont="1" applyFill="1" applyBorder="1" applyAlignment="1" applyProtection="1">
      <protection locked="0"/>
    </xf>
    <xf numFmtId="166" fontId="11" fillId="26" borderId="0" xfId="263" applyNumberFormat="1" applyFont="1" applyFill="1" applyAlignment="1" applyProtection="1">
      <alignment horizontal="left"/>
      <protection locked="0"/>
    </xf>
    <xf numFmtId="166" fontId="11" fillId="26" borderId="0" xfId="263" applyNumberFormat="1" applyFont="1" applyFill="1" applyAlignment="1"/>
    <xf numFmtId="166" fontId="11" fillId="26" borderId="0" xfId="263" applyNumberFormat="1" applyFont="1" applyFill="1" applyBorder="1" applyAlignment="1"/>
    <xf numFmtId="166" fontId="10" fillId="26" borderId="0" xfId="263" applyNumberFormat="1" applyFont="1" applyFill="1" applyBorder="1" applyAlignment="1">
      <alignment horizontal="left"/>
    </xf>
    <xf numFmtId="167" fontId="11" fillId="26" borderId="0" xfId="263" applyNumberFormat="1" applyFont="1" applyFill="1" applyBorder="1" applyAlignment="1"/>
    <xf numFmtId="166" fontId="10" fillId="26" borderId="0" xfId="263" applyNumberFormat="1" applyFont="1" applyFill="1" applyBorder="1" applyAlignment="1">
      <alignment horizontal="center"/>
    </xf>
    <xf numFmtId="166" fontId="10" fillId="26" borderId="0" xfId="263" applyNumberFormat="1" applyFont="1" applyFill="1" applyBorder="1"/>
    <xf numFmtId="166" fontId="10" fillId="26" borderId="0" xfId="263" applyNumberFormat="1" applyFont="1" applyFill="1" applyBorder="1" applyAlignment="1"/>
    <xf numFmtId="166" fontId="11" fillId="26" borderId="11" xfId="263" applyNumberFormat="1" applyFont="1" applyFill="1" applyBorder="1"/>
    <xf numFmtId="166" fontId="11" fillId="0" borderId="0" xfId="263" applyNumberFormat="1" applyFont="1" applyFill="1" applyBorder="1"/>
    <xf numFmtId="164" fontId="11" fillId="26" borderId="0" xfId="276" applyFont="1" applyFill="1"/>
    <xf numFmtId="167" fontId="10" fillId="26" borderId="0" xfId="263" applyNumberFormat="1" applyFont="1" applyFill="1"/>
    <xf numFmtId="169" fontId="11" fillId="26" borderId="0" xfId="264" applyNumberFormat="1" applyFont="1" applyFill="1" applyBorder="1"/>
    <xf numFmtId="44" fontId="11" fillId="26" borderId="0" xfId="264" applyNumberFormat="1" applyFont="1" applyFill="1" applyBorder="1"/>
    <xf numFmtId="166" fontId="13" fillId="26" borderId="0" xfId="263" applyNumberFormat="1" applyFont="1" applyFill="1" applyBorder="1"/>
    <xf numFmtId="164" fontId="10" fillId="26" borderId="0" xfId="276" applyFont="1" applyFill="1"/>
    <xf numFmtId="166" fontId="11" fillId="26" borderId="13" xfId="263" applyNumberFormat="1" applyFont="1" applyFill="1" applyBorder="1"/>
    <xf numFmtId="166" fontId="10" fillId="0" borderId="0" xfId="263" applyNumberFormat="1" applyFont="1" applyFill="1"/>
    <xf numFmtId="166" fontId="10" fillId="26" borderId="11" xfId="263" quotePrefix="1" applyNumberFormat="1" applyFont="1" applyFill="1" applyBorder="1" applyAlignment="1" applyProtection="1">
      <alignment horizontal="center"/>
      <protection locked="0"/>
    </xf>
    <xf numFmtId="166" fontId="11" fillId="26" borderId="0" xfId="263" applyNumberFormat="1" applyFont="1" applyFill="1" applyProtection="1">
      <protection locked="0"/>
    </xf>
    <xf numFmtId="44" fontId="11" fillId="26" borderId="12" xfId="264" applyNumberFormat="1" applyFont="1" applyFill="1" applyBorder="1"/>
    <xf numFmtId="171" fontId="11" fillId="26" borderId="15" xfId="264" applyNumberFormat="1" applyFont="1" applyFill="1" applyBorder="1"/>
    <xf numFmtId="166" fontId="10" fillId="26" borderId="0" xfId="263" applyNumberFormat="1" applyFont="1" applyFill="1" applyAlignment="1">
      <alignment horizontal="center"/>
    </xf>
    <xf numFmtId="166" fontId="11" fillId="26" borderId="0" xfId="263" applyNumberFormat="1" applyFont="1" applyFill="1" applyAlignment="1">
      <alignment horizontal="left" indent="1"/>
    </xf>
    <xf numFmtId="166" fontId="10" fillId="26" borderId="0" xfId="263" quotePrefix="1" applyNumberFormat="1" applyFont="1" applyFill="1" applyBorder="1" applyAlignment="1">
      <alignment horizontal="center"/>
    </xf>
    <xf numFmtId="166" fontId="11" fillId="26" borderId="16" xfId="263" applyNumberFormat="1" applyFont="1" applyFill="1" applyBorder="1"/>
    <xf numFmtId="169" fontId="14" fillId="26" borderId="0" xfId="264" applyNumberFormat="1" applyFont="1" applyFill="1" applyBorder="1"/>
    <xf numFmtId="44" fontId="11" fillId="26" borderId="0" xfId="264" applyNumberFormat="1" applyFont="1" applyFill="1"/>
    <xf numFmtId="44" fontId="11" fillId="26" borderId="0" xfId="264" applyFont="1" applyFill="1"/>
    <xf numFmtId="167" fontId="11" fillId="0" borderId="0" xfId="263" applyNumberFormat="1" applyFont="1" applyFill="1"/>
    <xf numFmtId="167" fontId="10" fillId="0" borderId="0" xfId="263" applyNumberFormat="1" applyFont="1" applyFill="1"/>
    <xf numFmtId="164" fontId="11" fillId="0" borderId="0" xfId="276" applyFont="1" applyFill="1"/>
    <xf numFmtId="164" fontId="11" fillId="0" borderId="0" xfId="276" applyFont="1" applyFill="1" applyBorder="1"/>
    <xf numFmtId="165" fontId="8" fillId="27" borderId="0" xfId="263" applyNumberFormat="1" applyFont="1" applyFill="1"/>
    <xf numFmtId="165" fontId="10" fillId="27" borderId="0" xfId="263" quotePrefix="1" applyNumberFormat="1" applyFont="1" applyFill="1" applyBorder="1" applyAlignment="1">
      <alignment horizontal="center"/>
    </xf>
    <xf numFmtId="166" fontId="10" fillId="26" borderId="0" xfId="263" applyNumberFormat="1" applyFont="1" applyFill="1" applyAlignment="1">
      <alignment horizontal="left"/>
    </xf>
    <xf numFmtId="166" fontId="10" fillId="27" borderId="0" xfId="263" quotePrefix="1" applyNumberFormat="1" applyFont="1" applyFill="1" applyBorder="1" applyAlignment="1">
      <alignment horizontal="center"/>
    </xf>
    <xf numFmtId="167" fontId="11" fillId="27" borderId="0" xfId="263" applyNumberFormat="1" applyFont="1" applyFill="1" applyBorder="1"/>
    <xf numFmtId="166" fontId="11" fillId="27" borderId="0" xfId="263" applyNumberFormat="1" applyFont="1" applyFill="1"/>
    <xf numFmtId="167" fontId="11" fillId="27" borderId="0" xfId="263" applyNumberFormat="1" applyFont="1" applyFill="1"/>
    <xf numFmtId="165" fontId="11" fillId="27" borderId="0" xfId="263" applyNumberFormat="1" applyFont="1" applyFill="1"/>
    <xf numFmtId="166" fontId="10" fillId="0" borderId="0" xfId="263" applyNumberFormat="1" applyFont="1" applyFill="1" applyAlignment="1">
      <alignment horizontal="left"/>
    </xf>
    <xf numFmtId="0" fontId="8" fillId="27" borderId="0" xfId="274" applyFont="1" applyFill="1"/>
    <xf numFmtId="0" fontId="11" fillId="27" borderId="0" xfId="274" applyFont="1" applyFill="1" applyAlignment="1">
      <alignment horizontal="center"/>
    </xf>
    <xf numFmtId="0" fontId="9" fillId="27" borderId="0" xfId="274" applyFont="1" applyFill="1"/>
    <xf numFmtId="165" fontId="8" fillId="27" borderId="0" xfId="275" applyNumberFormat="1" applyFont="1" applyFill="1" applyBorder="1" applyProtection="1">
      <protection locked="0"/>
    </xf>
    <xf numFmtId="0" fontId="10" fillId="27" borderId="0" xfId="274" applyFont="1" applyFill="1"/>
    <xf numFmtId="0" fontId="11" fillId="27" borderId="0" xfId="274" applyFont="1" applyFill="1"/>
    <xf numFmtId="165" fontId="10" fillId="27" borderId="0" xfId="263" applyNumberFormat="1" applyFont="1" applyFill="1" applyBorder="1" applyAlignment="1">
      <alignment horizontal="center"/>
    </xf>
    <xf numFmtId="0" fontId="31" fillId="27" borderId="0" xfId="274" applyFont="1" applyFill="1"/>
    <xf numFmtId="0" fontId="8" fillId="27" borderId="0" xfId="274" applyFont="1" applyFill="1" applyAlignment="1">
      <alignment horizontal="center"/>
    </xf>
    <xf numFmtId="164" fontId="10" fillId="27" borderId="0" xfId="276" applyFont="1" applyFill="1" applyAlignment="1">
      <alignment horizontal="center"/>
    </xf>
    <xf numFmtId="0" fontId="11" fillId="27" borderId="0" xfId="274" applyFont="1" applyFill="1" applyAlignment="1">
      <alignment horizontal="left"/>
    </xf>
    <xf numFmtId="165" fontId="8" fillId="27" borderId="0" xfId="274" applyNumberFormat="1" applyFont="1" applyFill="1"/>
    <xf numFmtId="169" fontId="11" fillId="27" borderId="0" xfId="264" applyNumberFormat="1" applyFont="1" applyFill="1"/>
    <xf numFmtId="43" fontId="11" fillId="27" borderId="0" xfId="263" applyFont="1" applyFill="1"/>
    <xf numFmtId="172" fontId="11" fillId="27" borderId="0" xfId="274" applyNumberFormat="1" applyFont="1" applyFill="1" applyBorder="1"/>
    <xf numFmtId="172" fontId="11" fillId="27" borderId="0" xfId="274" applyNumberFormat="1" applyFont="1" applyFill="1"/>
    <xf numFmtId="168" fontId="8" fillId="27" borderId="0" xfId="274" applyNumberFormat="1" applyFont="1" applyFill="1"/>
    <xf numFmtId="0" fontId="11" fillId="27" borderId="0" xfId="274" applyFont="1" applyFill="1" applyBorder="1"/>
    <xf numFmtId="170" fontId="11" fillId="27" borderId="0" xfId="263" applyNumberFormat="1" applyFont="1" applyFill="1"/>
    <xf numFmtId="167" fontId="8" fillId="27" borderId="0" xfId="263" applyNumberFormat="1" applyFont="1" applyFill="1"/>
    <xf numFmtId="166" fontId="10" fillId="27" borderId="0" xfId="263" applyNumberFormat="1" applyFont="1" applyFill="1"/>
    <xf numFmtId="165" fontId="10" fillId="27" borderId="0" xfId="263" applyNumberFormat="1" applyFont="1" applyFill="1"/>
    <xf numFmtId="165" fontId="10" fillId="27" borderId="11" xfId="263" quotePrefix="1" applyNumberFormat="1" applyFont="1" applyFill="1" applyBorder="1" applyAlignment="1">
      <alignment horizontal="center"/>
    </xf>
    <xf numFmtId="165" fontId="11" fillId="27" borderId="14" xfId="263" applyNumberFormat="1" applyFont="1" applyFill="1" applyBorder="1"/>
    <xf numFmtId="173" fontId="11" fillId="27" borderId="14" xfId="263" applyNumberFormat="1" applyFont="1" applyFill="1" applyBorder="1" applyAlignment="1">
      <alignment horizontal="right"/>
    </xf>
    <xf numFmtId="173" fontId="11" fillId="27" borderId="14" xfId="264" applyNumberFormat="1" applyFont="1" applyFill="1" applyBorder="1"/>
    <xf numFmtId="167" fontId="11" fillId="27" borderId="14" xfId="263" applyNumberFormat="1" applyFont="1" applyFill="1" applyBorder="1" applyAlignment="1">
      <alignment horizontal="right"/>
    </xf>
    <xf numFmtId="167" fontId="11" fillId="27" borderId="14" xfId="263" applyNumberFormat="1" applyFont="1" applyFill="1" applyBorder="1"/>
    <xf numFmtId="167" fontId="11" fillId="27" borderId="11" xfId="263" applyNumberFormat="1" applyFont="1" applyFill="1" applyBorder="1"/>
    <xf numFmtId="173" fontId="11" fillId="27" borderId="14" xfId="263" applyNumberFormat="1" applyFont="1" applyFill="1" applyBorder="1"/>
    <xf numFmtId="173" fontId="11" fillId="27" borderId="15" xfId="264" applyNumberFormat="1" applyFont="1" applyFill="1" applyBorder="1"/>
    <xf numFmtId="165" fontId="8" fillId="27" borderId="14" xfId="263" applyNumberFormat="1" applyFont="1" applyFill="1" applyBorder="1"/>
    <xf numFmtId="173" fontId="11" fillId="27" borderId="0" xfId="264" applyNumberFormat="1" applyFont="1" applyFill="1"/>
    <xf numFmtId="175" fontId="11" fillId="27" borderId="14" xfId="263" applyNumberFormat="1" applyFont="1" applyFill="1" applyBorder="1"/>
    <xf numFmtId="175" fontId="11" fillId="27" borderId="0" xfId="263" applyNumberFormat="1" applyFont="1" applyFill="1"/>
    <xf numFmtId="175" fontId="11" fillId="27" borderId="21" xfId="263" applyNumberFormat="1" applyFont="1" applyFill="1" applyBorder="1"/>
    <xf numFmtId="175" fontId="11" fillId="27" borderId="11" xfId="263" applyNumberFormat="1" applyFont="1" applyFill="1" applyBorder="1"/>
    <xf numFmtId="175" fontId="11" fillId="27" borderId="0" xfId="263" applyNumberFormat="1" applyFont="1" applyFill="1" applyBorder="1"/>
    <xf numFmtId="173" fontId="11" fillId="27" borderId="22" xfId="264" applyNumberFormat="1" applyFont="1" applyFill="1" applyBorder="1"/>
    <xf numFmtId="166" fontId="10" fillId="27" borderId="0" xfId="263" applyNumberFormat="1" applyFont="1" applyFill="1" applyBorder="1" applyAlignment="1">
      <alignment horizontal="center"/>
    </xf>
    <xf numFmtId="166" fontId="10" fillId="27" borderId="11" xfId="263" quotePrefix="1" applyNumberFormat="1" applyFont="1" applyFill="1" applyBorder="1" applyAlignment="1" applyProtection="1">
      <alignment horizontal="center"/>
      <protection locked="0"/>
    </xf>
    <xf numFmtId="166" fontId="12" fillId="27" borderId="0" xfId="263" quotePrefix="1" applyNumberFormat="1" applyFont="1" applyFill="1" applyBorder="1" applyAlignment="1" applyProtection="1">
      <alignment horizontal="center"/>
      <protection locked="0"/>
    </xf>
    <xf numFmtId="166" fontId="10" fillId="27" borderId="0" xfId="263" quotePrefix="1" applyNumberFormat="1" applyFont="1" applyFill="1" applyBorder="1" applyAlignment="1" applyProtection="1">
      <alignment horizontal="center"/>
      <protection locked="0"/>
    </xf>
    <xf numFmtId="173" fontId="11" fillId="27" borderId="0" xfId="264" applyNumberFormat="1" applyFont="1" applyFill="1" applyBorder="1"/>
    <xf numFmtId="164" fontId="11" fillId="27" borderId="0" xfId="276" applyFont="1" applyFill="1" applyBorder="1"/>
    <xf numFmtId="164" fontId="11" fillId="27" borderId="0" xfId="276" applyFont="1" applyFill="1"/>
    <xf numFmtId="173" fontId="11" fillId="27" borderId="0" xfId="276" applyNumberFormat="1" applyFont="1" applyFill="1" applyBorder="1" applyAlignment="1"/>
    <xf numFmtId="173" fontId="11" fillId="27" borderId="0" xfId="264" applyNumberFormat="1" applyFont="1" applyFill="1" applyBorder="1" applyAlignment="1">
      <alignment horizontal="right"/>
    </xf>
    <xf numFmtId="166" fontId="11" fillId="27" borderId="0" xfId="263" applyNumberFormat="1" applyFont="1" applyFill="1" applyBorder="1" applyAlignment="1">
      <alignment horizontal="right"/>
    </xf>
    <xf numFmtId="167" fontId="11" fillId="27" borderId="0" xfId="263" applyNumberFormat="1" applyFont="1" applyFill="1" applyBorder="1" applyAlignment="1">
      <alignment horizontal="right"/>
    </xf>
    <xf numFmtId="167" fontId="11" fillId="27" borderId="17" xfId="263" applyNumberFormat="1" applyFont="1" applyFill="1" applyBorder="1" applyAlignment="1">
      <alignment horizontal="right"/>
    </xf>
    <xf numFmtId="167" fontId="13" fillId="27" borderId="0" xfId="263" applyNumberFormat="1" applyFont="1" applyFill="1" applyBorder="1" applyAlignment="1">
      <alignment horizontal="right"/>
    </xf>
    <xf numFmtId="167" fontId="13" fillId="27" borderId="17" xfId="263" applyNumberFormat="1" applyFont="1" applyFill="1" applyBorder="1" applyAlignment="1">
      <alignment horizontal="right"/>
    </xf>
    <xf numFmtId="167" fontId="11" fillId="27" borderId="17" xfId="263" applyNumberFormat="1" applyFont="1" applyFill="1" applyBorder="1"/>
    <xf numFmtId="167" fontId="12" fillId="27" borderId="0" xfId="263" applyNumberFormat="1" applyFont="1" applyFill="1" applyBorder="1" applyAlignment="1">
      <alignment horizontal="right"/>
    </xf>
    <xf numFmtId="167" fontId="12" fillId="27" borderId="17" xfId="263" applyNumberFormat="1" applyFont="1" applyFill="1" applyBorder="1" applyAlignment="1">
      <alignment horizontal="right"/>
    </xf>
    <xf numFmtId="167" fontId="13" fillId="27" borderId="0" xfId="263" applyNumberFormat="1" applyFont="1" applyFill="1" applyBorder="1"/>
    <xf numFmtId="167" fontId="13" fillId="27" borderId="20" xfId="263" applyNumberFormat="1" applyFont="1" applyFill="1" applyBorder="1"/>
    <xf numFmtId="167" fontId="13" fillId="27" borderId="17" xfId="263" applyNumberFormat="1" applyFont="1" applyFill="1" applyBorder="1"/>
    <xf numFmtId="167" fontId="10" fillId="27" borderId="0" xfId="263" applyNumberFormat="1" applyFont="1" applyFill="1" applyBorder="1" applyAlignment="1">
      <alignment horizontal="right"/>
    </xf>
    <xf numFmtId="167" fontId="10" fillId="27" borderId="17" xfId="263" applyNumberFormat="1" applyFont="1" applyFill="1" applyBorder="1" applyAlignment="1">
      <alignment horizontal="right"/>
    </xf>
    <xf numFmtId="167" fontId="12" fillId="27" borderId="0" xfId="263" applyNumberFormat="1" applyFont="1" applyFill="1" applyBorder="1"/>
    <xf numFmtId="167" fontId="12" fillId="27" borderId="17" xfId="263" applyNumberFormat="1" applyFont="1" applyFill="1" applyBorder="1"/>
    <xf numFmtId="164" fontId="10" fillId="27" borderId="0" xfId="276" applyFont="1" applyFill="1"/>
    <xf numFmtId="167" fontId="11" fillId="27" borderId="18" xfId="263" applyNumberFormat="1" applyFont="1" applyFill="1" applyBorder="1" applyAlignment="1">
      <alignment horizontal="right"/>
    </xf>
    <xf numFmtId="167" fontId="12" fillId="27" borderId="0" xfId="263" applyNumberFormat="1" applyFont="1" applyFill="1" applyBorder="1" applyAlignment="1">
      <alignment horizontal="left"/>
    </xf>
    <xf numFmtId="167" fontId="12" fillId="27" borderId="0" xfId="263" applyNumberFormat="1" applyFont="1" applyFill="1" applyAlignment="1">
      <alignment horizontal="left"/>
    </xf>
    <xf numFmtId="167" fontId="11" fillId="27" borderId="0" xfId="263" applyNumberFormat="1" applyFont="1" applyFill="1" applyBorder="1" applyAlignment="1">
      <alignment horizontal="left"/>
    </xf>
    <xf numFmtId="167" fontId="11" fillId="27" borderId="0" xfId="263" applyNumberFormat="1" applyFont="1" applyFill="1" applyAlignment="1">
      <alignment horizontal="left"/>
    </xf>
    <xf numFmtId="167" fontId="10" fillId="27" borderId="0" xfId="263" applyNumberFormat="1" applyFont="1" applyFill="1" applyBorder="1"/>
    <xf numFmtId="167" fontId="10" fillId="27" borderId="18" xfId="263" applyNumberFormat="1" applyFont="1" applyFill="1" applyBorder="1"/>
    <xf numFmtId="167" fontId="13" fillId="27" borderId="19" xfId="263" applyNumberFormat="1" applyFont="1" applyFill="1" applyBorder="1" applyAlignment="1">
      <alignment horizontal="right"/>
    </xf>
    <xf numFmtId="167" fontId="13" fillId="27" borderId="18" xfId="263" applyNumberFormat="1" applyFont="1" applyFill="1" applyBorder="1"/>
    <xf numFmtId="167" fontId="10" fillId="27" borderId="17" xfId="263" applyNumberFormat="1" applyFont="1" applyFill="1" applyBorder="1"/>
    <xf numFmtId="167" fontId="11" fillId="27" borderId="19" xfId="263" applyNumberFormat="1" applyFont="1" applyFill="1" applyBorder="1"/>
    <xf numFmtId="166" fontId="10" fillId="27" borderId="0" xfId="263" applyNumberFormat="1" applyFont="1" applyFill="1" applyBorder="1"/>
    <xf numFmtId="166" fontId="10" fillId="27" borderId="17" xfId="263" applyNumberFormat="1" applyFont="1" applyFill="1" applyBorder="1"/>
    <xf numFmtId="173" fontId="32" fillId="27" borderId="0" xfId="264" applyNumberFormat="1" applyFont="1" applyFill="1" applyBorder="1"/>
    <xf numFmtId="166" fontId="10" fillId="26" borderId="0" xfId="263" applyNumberFormat="1" applyFont="1" applyFill="1" applyAlignment="1">
      <alignment horizontal="center"/>
    </xf>
    <xf numFmtId="164" fontId="10" fillId="0" borderId="0" xfId="276" applyFont="1" applyFill="1" applyAlignment="1">
      <alignment horizontal="center"/>
    </xf>
    <xf numFmtId="166" fontId="11" fillId="27" borderId="0" xfId="263" applyNumberFormat="1" applyFont="1" applyFill="1" applyBorder="1"/>
    <xf numFmtId="167" fontId="11" fillId="27" borderId="0" xfId="264" applyNumberFormat="1" applyFont="1" applyFill="1" applyBorder="1"/>
    <xf numFmtId="167" fontId="10" fillId="27" borderId="0" xfId="263" applyNumberFormat="1" applyFont="1" applyFill="1"/>
    <xf numFmtId="167" fontId="11" fillId="27" borderId="0" xfId="263" applyNumberFormat="1" applyFont="1" applyFill="1" applyProtection="1">
      <protection locked="0"/>
    </xf>
    <xf numFmtId="174" fontId="10" fillId="27" borderId="0" xfId="263" applyNumberFormat="1" applyFont="1" applyFill="1"/>
    <xf numFmtId="44" fontId="11" fillId="27" borderId="0" xfId="264" applyNumberFormat="1" applyFont="1" applyFill="1"/>
    <xf numFmtId="44" fontId="11" fillId="27" borderId="0" xfId="264" applyFont="1" applyFill="1"/>
    <xf numFmtId="44" fontId="11" fillId="27" borderId="0" xfId="264" applyNumberFormat="1" applyFont="1" applyFill="1" applyBorder="1"/>
    <xf numFmtId="167" fontId="11" fillId="27" borderId="13" xfId="263" applyNumberFormat="1" applyFont="1" applyFill="1" applyBorder="1"/>
    <xf numFmtId="171" fontId="11" fillId="27" borderId="0" xfId="264" applyNumberFormat="1" applyFont="1" applyFill="1" applyBorder="1"/>
    <xf numFmtId="174" fontId="11" fillId="27" borderId="12" xfId="264" applyNumberFormat="1" applyFont="1" applyFill="1" applyBorder="1"/>
    <xf numFmtId="44" fontId="11" fillId="27" borderId="12" xfId="264" applyNumberFormat="1" applyFont="1" applyFill="1" applyBorder="1"/>
    <xf numFmtId="166" fontId="51" fillId="26" borderId="0" xfId="263" applyNumberFormat="1" applyFont="1" applyFill="1"/>
    <xf numFmtId="167" fontId="11" fillId="26" borderId="0" xfId="263" applyNumberFormat="1" applyFont="1" applyFill="1" applyBorder="1"/>
    <xf numFmtId="164" fontId="10" fillId="27" borderId="0" xfId="276" applyFont="1" applyFill="1" applyAlignment="1"/>
    <xf numFmtId="37" fontId="11" fillId="27" borderId="0" xfId="263" applyNumberFormat="1" applyFont="1" applyFill="1"/>
    <xf numFmtId="0" fontId="11" fillId="26" borderId="0" xfId="294" applyFont="1" applyFill="1"/>
    <xf numFmtId="0" fontId="10" fillId="26" borderId="0" xfId="294" applyFont="1" applyFill="1" applyAlignment="1">
      <alignment horizontal="center"/>
    </xf>
    <xf numFmtId="166" fontId="10" fillId="26" borderId="0" xfId="263" applyNumberFormat="1" applyFont="1" applyFill="1" applyBorder="1" applyAlignment="1" applyProtection="1">
      <alignment horizontal="center"/>
    </xf>
    <xf numFmtId="0" fontId="52" fillId="26" borderId="0" xfId="294" applyFont="1" applyFill="1"/>
    <xf numFmtId="171" fontId="11" fillId="27" borderId="0" xfId="294" applyNumberFormat="1" applyFont="1" applyFill="1"/>
    <xf numFmtId="174" fontId="11" fillId="27" borderId="0" xfId="294" applyNumberFormat="1" applyFont="1" applyFill="1"/>
    <xf numFmtId="0" fontId="11" fillId="27" borderId="0" xfId="294" applyFont="1" applyFill="1"/>
    <xf numFmtId="0" fontId="10" fillId="26" borderId="0" xfId="294" applyFont="1" applyFill="1" applyBorder="1"/>
    <xf numFmtId="169" fontId="11" fillId="27" borderId="0" xfId="294" applyNumberFormat="1" applyFont="1" applyFill="1" applyBorder="1"/>
    <xf numFmtId="9" fontId="11" fillId="27" borderId="0" xfId="291" applyFont="1" applyFill="1"/>
    <xf numFmtId="0" fontId="11" fillId="26" borderId="0" xfId="294" applyFont="1" applyFill="1" applyBorder="1"/>
    <xf numFmtId="166" fontId="10" fillId="27" borderId="0" xfId="263" applyNumberFormat="1" applyFont="1" applyFill="1" applyBorder="1" applyAlignment="1" applyProtection="1">
      <alignment horizontal="center"/>
    </xf>
    <xf numFmtId="166" fontId="11" fillId="27" borderId="0" xfId="263" applyNumberFormat="1" applyFont="1" applyFill="1" applyAlignment="1" applyProtection="1">
      <protection locked="0"/>
    </xf>
    <xf numFmtId="166" fontId="11" fillId="27" borderId="0" xfId="263" applyNumberFormat="1" applyFont="1" applyFill="1" applyAlignment="1" applyProtection="1">
      <alignment horizontal="left"/>
      <protection locked="0"/>
    </xf>
    <xf numFmtId="166" fontId="10" fillId="27" borderId="0" xfId="263" applyNumberFormat="1" applyFont="1" applyFill="1" applyAlignment="1" applyProtection="1">
      <protection locked="0"/>
    </xf>
    <xf numFmtId="166" fontId="11" fillId="27" borderId="0" xfId="263" applyNumberFormat="1" applyFont="1" applyFill="1" applyBorder="1" applyAlignment="1" applyProtection="1">
      <protection locked="0"/>
    </xf>
    <xf numFmtId="166" fontId="11" fillId="27" borderId="0" xfId="263" applyNumberFormat="1" applyFont="1" applyFill="1" applyAlignment="1"/>
    <xf numFmtId="41" fontId="10" fillId="27" borderId="0" xfId="264" applyNumberFormat="1" applyFont="1" applyFill="1" applyAlignment="1" applyProtection="1">
      <protection locked="0"/>
    </xf>
    <xf numFmtId="0" fontId="52" fillId="27" borderId="0" xfId="294" applyFont="1" applyFill="1"/>
    <xf numFmtId="0" fontId="10" fillId="27" borderId="0" xfId="274" applyFont="1" applyFill="1" applyAlignment="1">
      <alignment horizontal="center"/>
    </xf>
    <xf numFmtId="166" fontId="11" fillId="27" borderId="18" xfId="263" applyNumberFormat="1" applyFont="1" applyFill="1" applyBorder="1" applyAlignment="1">
      <alignment horizontal="right"/>
    </xf>
    <xf numFmtId="166" fontId="10" fillId="27" borderId="0" xfId="263" applyNumberFormat="1" applyFont="1" applyFill="1" applyAlignment="1">
      <alignment horizontal="center"/>
    </xf>
    <xf numFmtId="166" fontId="10" fillId="27" borderId="0" xfId="263" applyNumberFormat="1" applyFont="1" applyFill="1" applyBorder="1" applyAlignment="1"/>
    <xf numFmtId="166" fontId="11" fillId="27" borderId="0" xfId="263" applyNumberFormat="1" applyFont="1" applyFill="1" applyAlignment="1" applyProtection="1"/>
    <xf numFmtId="166" fontId="10" fillId="27" borderId="0" xfId="263" applyNumberFormat="1" applyFont="1" applyFill="1" applyBorder="1" applyAlignment="1">
      <alignment horizontal="left"/>
    </xf>
    <xf numFmtId="166" fontId="11" fillId="27" borderId="0" xfId="263" applyNumberFormat="1" applyFont="1" applyFill="1" applyBorder="1" applyAlignment="1"/>
    <xf numFmtId="167" fontId="11" fillId="27" borderId="0" xfId="263" applyNumberFormat="1" applyFont="1" applyFill="1" applyBorder="1" applyAlignment="1"/>
    <xf numFmtId="164" fontId="0" fillId="27" borderId="0" xfId="0" applyFill="1" applyAlignment="1"/>
    <xf numFmtId="164" fontId="11" fillId="27" borderId="0" xfId="276" applyFont="1" applyFill="1" applyAlignment="1">
      <alignment horizontal="center"/>
    </xf>
    <xf numFmtId="164" fontId="11" fillId="27" borderId="0" xfId="276" applyFont="1" applyFill="1" applyAlignment="1"/>
    <xf numFmtId="166" fontId="11" fillId="27" borderId="0" xfId="263" applyNumberFormat="1" applyFont="1" applyFill="1" applyAlignment="1" applyProtection="1">
      <alignment horizontal="right"/>
      <protection locked="0"/>
    </xf>
    <xf numFmtId="164" fontId="33" fillId="27" borderId="0" xfId="276" applyFont="1" applyFill="1" applyBorder="1" applyAlignment="1"/>
    <xf numFmtId="164" fontId="11" fillId="27" borderId="0" xfId="276" applyFont="1" applyFill="1" applyBorder="1" applyAlignment="1"/>
    <xf numFmtId="166" fontId="10" fillId="27" borderId="0" xfId="263" applyNumberFormat="1" applyFont="1" applyFill="1" applyAlignment="1">
      <alignment horizontal="left"/>
    </xf>
    <xf numFmtId="166" fontId="11" fillId="27" borderId="0" xfId="263" applyNumberFormat="1" applyFont="1" applyFill="1" applyAlignment="1">
      <alignment horizontal="left"/>
    </xf>
    <xf numFmtId="173" fontId="11" fillId="27" borderId="24" xfId="264" applyNumberFormat="1" applyFont="1" applyFill="1" applyBorder="1" applyAlignment="1">
      <alignment horizontal="right"/>
    </xf>
    <xf numFmtId="166" fontId="11" fillId="27" borderId="0" xfId="263" applyNumberFormat="1" applyFont="1" applyFill="1" applyAlignment="1">
      <alignment horizontal="right"/>
    </xf>
    <xf numFmtId="164" fontId="10" fillId="27" borderId="0" xfId="276" applyFont="1" applyFill="1" applyBorder="1" applyAlignment="1"/>
    <xf numFmtId="167" fontId="11" fillId="27" borderId="24" xfId="263" applyNumberFormat="1" applyFont="1" applyFill="1" applyBorder="1"/>
    <xf numFmtId="166" fontId="10" fillId="27" borderId="0" xfId="263" applyNumberFormat="1" applyFont="1" applyFill="1" applyAlignment="1">
      <alignment horizontal="right"/>
    </xf>
    <xf numFmtId="166" fontId="11" fillId="27" borderId="0" xfId="263" applyNumberFormat="1" applyFont="1" applyFill="1" applyBorder="1" applyAlignment="1" applyProtection="1">
      <alignment horizontal="right"/>
      <protection locked="0"/>
    </xf>
    <xf numFmtId="166" fontId="11" fillId="27" borderId="0" xfId="263" applyNumberFormat="1" applyFont="1" applyFill="1" applyBorder="1" applyAlignment="1">
      <alignment horizontal="left"/>
    </xf>
    <xf numFmtId="166" fontId="10" fillId="27" borderId="0" xfId="263" applyNumberFormat="1" applyFont="1" applyFill="1" applyAlignment="1" applyProtection="1">
      <alignment horizontal="right"/>
      <protection locked="0"/>
    </xf>
    <xf numFmtId="166" fontId="11" fillId="27" borderId="0" xfId="263" applyNumberFormat="1" applyFont="1" applyFill="1" applyAlignment="1" applyProtection="1">
      <alignment horizontal="right"/>
    </xf>
    <xf numFmtId="166" fontId="11" fillId="27" borderId="0" xfId="263" applyNumberFormat="1" applyFont="1" applyFill="1" applyAlignment="1">
      <alignment horizontal="left"/>
    </xf>
    <xf numFmtId="166" fontId="10" fillId="27" borderId="0" xfId="263" applyNumberFormat="1" applyFont="1" applyFill="1" applyAlignment="1"/>
    <xf numFmtId="0" fontId="11" fillId="0" borderId="0" xfId="294" applyFont="1" applyFill="1"/>
    <xf numFmtId="0" fontId="52" fillId="0" borderId="0" xfId="294" applyFont="1" applyFill="1"/>
    <xf numFmtId="174" fontId="11" fillId="0" borderId="0" xfId="294" applyNumberFormat="1" applyFont="1" applyFill="1"/>
    <xf numFmtId="0" fontId="11" fillId="0" borderId="0" xfId="294" applyFont="1" applyFill="1" applyAlignment="1">
      <alignment horizontal="left" indent="2"/>
    </xf>
    <xf numFmtId="175" fontId="11" fillId="0" borderId="0" xfId="294" applyNumberFormat="1" applyFont="1" applyFill="1"/>
    <xf numFmtId="176" fontId="11" fillId="0" borderId="0" xfId="294" applyNumberFormat="1" applyFont="1" applyFill="1"/>
    <xf numFmtId="175" fontId="11" fillId="0" borderId="13" xfId="263" applyNumberFormat="1" applyFont="1" applyFill="1" applyBorder="1"/>
    <xf numFmtId="176" fontId="11" fillId="0" borderId="0" xfId="263" applyNumberFormat="1" applyFont="1" applyFill="1"/>
    <xf numFmtId="0" fontId="10" fillId="0" borderId="0" xfId="294" applyFont="1" applyFill="1"/>
    <xf numFmtId="0" fontId="10" fillId="0" borderId="0" xfId="294" applyFont="1" applyFill="1" applyBorder="1" applyAlignment="1">
      <alignment vertical="center"/>
    </xf>
    <xf numFmtId="174" fontId="11" fillId="0" borderId="12" xfId="294" applyNumberFormat="1" applyFont="1" applyFill="1" applyBorder="1" applyAlignment="1">
      <alignment vertical="center"/>
    </xf>
    <xf numFmtId="0" fontId="10" fillId="0" borderId="0" xfId="294" applyFont="1" applyFill="1" applyAlignment="1">
      <alignment vertical="center"/>
    </xf>
    <xf numFmtId="164" fontId="10" fillId="27" borderId="0" xfId="276" applyFont="1" applyFill="1" applyAlignment="1">
      <alignment horizontal="center"/>
    </xf>
    <xf numFmtId="0" fontId="10" fillId="27" borderId="0" xfId="294" applyFont="1" applyFill="1" applyAlignment="1">
      <alignment horizontal="center"/>
    </xf>
    <xf numFmtId="167" fontId="12" fillId="0" borderId="17" xfId="263" applyNumberFormat="1" applyFont="1" applyFill="1" applyBorder="1" applyAlignment="1">
      <alignment horizontal="right"/>
    </xf>
    <xf numFmtId="167" fontId="11" fillId="0" borderId="0" xfId="264" applyNumberFormat="1" applyFont="1" applyFill="1" applyBorder="1"/>
    <xf numFmtId="171" fontId="11" fillId="0" borderId="0" xfId="294" applyNumberFormat="1" applyFont="1" applyFill="1" applyBorder="1" applyAlignment="1">
      <alignment vertical="center"/>
    </xf>
    <xf numFmtId="0" fontId="11" fillId="0" borderId="0" xfId="294" applyFont="1" applyFill="1" applyBorder="1" applyAlignment="1">
      <alignment horizontal="left" indent="2"/>
    </xf>
    <xf numFmtId="176" fontId="11" fillId="0" borderId="0" xfId="263" applyNumberFormat="1" applyFont="1" applyFill="1" applyBorder="1"/>
    <xf numFmtId="166" fontId="10" fillId="0" borderId="0" xfId="263" applyNumberFormat="1" applyFont="1" applyFill="1" applyAlignment="1">
      <alignment horizontal="center"/>
    </xf>
    <xf numFmtId="166" fontId="10" fillId="0" borderId="0" xfId="263" applyNumberFormat="1" applyFont="1" applyFill="1" applyBorder="1" applyAlignment="1">
      <alignment horizontal="center"/>
    </xf>
    <xf numFmtId="166" fontId="10" fillId="0" borderId="0" xfId="263" applyNumberFormat="1" applyFont="1" applyFill="1" applyBorder="1" applyAlignment="1"/>
    <xf numFmtId="166" fontId="10" fillId="0" borderId="0" xfId="263" quotePrefix="1" applyNumberFormat="1" applyFont="1" applyFill="1" applyBorder="1" applyAlignment="1">
      <alignment horizontal="center"/>
    </xf>
    <xf numFmtId="166" fontId="10" fillId="0" borderId="11" xfId="263" quotePrefix="1" applyNumberFormat="1" applyFont="1" applyFill="1" applyBorder="1" applyAlignment="1" applyProtection="1">
      <alignment horizontal="center"/>
      <protection locked="0"/>
    </xf>
    <xf numFmtId="166" fontId="12" fillId="0" borderId="0" xfId="263" quotePrefix="1" applyNumberFormat="1" applyFont="1" applyFill="1" applyBorder="1" applyAlignment="1" applyProtection="1">
      <alignment horizontal="center"/>
      <protection locked="0"/>
    </xf>
    <xf numFmtId="166" fontId="10" fillId="0" borderId="0" xfId="263" quotePrefix="1" applyNumberFormat="1" applyFont="1" applyFill="1" applyBorder="1" applyAlignment="1" applyProtection="1">
      <alignment horizontal="center"/>
      <protection locked="0"/>
    </xf>
    <xf numFmtId="164" fontId="10" fillId="0" borderId="0" xfId="276" applyFont="1" applyFill="1" applyAlignment="1"/>
    <xf numFmtId="173" fontId="11" fillId="0" borderId="11" xfId="289" applyNumberFormat="1" applyFont="1" applyFill="1" applyBorder="1"/>
    <xf numFmtId="173" fontId="11" fillId="0" borderId="0" xfId="264" applyNumberFormat="1" applyFont="1" applyFill="1" applyBorder="1"/>
    <xf numFmtId="173" fontId="11" fillId="0" borderId="11" xfId="264" applyNumberFormat="1" applyFont="1" applyFill="1" applyBorder="1"/>
    <xf numFmtId="166" fontId="11" fillId="0" borderId="0" xfId="290" applyNumberFormat="1" applyFont="1" applyFill="1" applyBorder="1"/>
    <xf numFmtId="167" fontId="11" fillId="0" borderId="0" xfId="290" applyNumberFormat="1" applyFont="1" applyFill="1" applyBorder="1"/>
    <xf numFmtId="167" fontId="11" fillId="0" borderId="0" xfId="263" applyNumberFormat="1" applyFont="1" applyFill="1" applyBorder="1"/>
    <xf numFmtId="167" fontId="11" fillId="0" borderId="13" xfId="290" applyNumberFormat="1" applyFont="1" applyFill="1" applyBorder="1"/>
    <xf numFmtId="167" fontId="13" fillId="0" borderId="0" xfId="263" applyNumberFormat="1" applyFont="1" applyFill="1" applyBorder="1"/>
    <xf numFmtId="167" fontId="11" fillId="0" borderId="13" xfId="263" applyNumberFormat="1" applyFont="1" applyFill="1" applyBorder="1"/>
    <xf numFmtId="167" fontId="11" fillId="0" borderId="0" xfId="289" applyNumberFormat="1" applyFont="1" applyFill="1" applyBorder="1"/>
    <xf numFmtId="167" fontId="11" fillId="0" borderId="11" xfId="290" applyNumberFormat="1" applyFont="1" applyFill="1" applyBorder="1"/>
    <xf numFmtId="167" fontId="11" fillId="0" borderId="11" xfId="263" applyNumberFormat="1" applyFont="1" applyFill="1" applyBorder="1"/>
    <xf numFmtId="167" fontId="10" fillId="0" borderId="0" xfId="290" applyNumberFormat="1" applyFont="1" applyFill="1"/>
    <xf numFmtId="167" fontId="10" fillId="0" borderId="0" xfId="263" applyNumberFormat="1" applyFont="1" applyFill="1" applyBorder="1"/>
    <xf numFmtId="167" fontId="10" fillId="0" borderId="0" xfId="290" applyNumberFormat="1" applyFont="1" applyFill="1" applyBorder="1"/>
    <xf numFmtId="167" fontId="11" fillId="0" borderId="0" xfId="263" applyNumberFormat="1" applyFont="1" applyFill="1" applyProtection="1">
      <protection locked="0"/>
    </xf>
    <xf numFmtId="167" fontId="11" fillId="0" borderId="0" xfId="263" applyNumberFormat="1" applyFont="1" applyFill="1" applyBorder="1" applyProtection="1">
      <protection locked="0"/>
    </xf>
    <xf numFmtId="167" fontId="11" fillId="0" borderId="16" xfId="263" applyNumberFormat="1" applyFont="1" applyFill="1" applyBorder="1"/>
    <xf numFmtId="41" fontId="11" fillId="0" borderId="0" xfId="264" applyNumberFormat="1" applyFont="1" applyFill="1" applyBorder="1"/>
    <xf numFmtId="41" fontId="14" fillId="0" borderId="0" xfId="264" applyNumberFormat="1" applyFont="1" applyFill="1" applyBorder="1"/>
    <xf numFmtId="171" fontId="11" fillId="0" borderId="0" xfId="264" applyNumberFormat="1" applyFont="1" applyFill="1" applyBorder="1"/>
    <xf numFmtId="169" fontId="14" fillId="0" borderId="0" xfId="264" applyNumberFormat="1" applyFont="1" applyFill="1" applyBorder="1"/>
    <xf numFmtId="166" fontId="13" fillId="0" borderId="0" xfId="263" applyNumberFormat="1" applyFont="1" applyFill="1" applyBorder="1"/>
    <xf numFmtId="174" fontId="11" fillId="0" borderId="12" xfId="264" applyNumberFormat="1" applyFont="1" applyFill="1" applyBorder="1"/>
    <xf numFmtId="174" fontId="14" fillId="0" borderId="0" xfId="264" applyNumberFormat="1" applyFont="1" applyFill="1" applyBorder="1"/>
    <xf numFmtId="174" fontId="10" fillId="0" borderId="0" xfId="263" applyNumberFormat="1" applyFont="1" applyFill="1"/>
    <xf numFmtId="174" fontId="11" fillId="0" borderId="0" xfId="264" applyNumberFormat="1" applyFont="1" applyFill="1" applyBorder="1"/>
    <xf numFmtId="44" fontId="11" fillId="0" borderId="12" xfId="264" applyNumberFormat="1" applyFont="1" applyFill="1" applyBorder="1"/>
    <xf numFmtId="44" fontId="11" fillId="0" borderId="0" xfId="264" applyNumberFormat="1" applyFont="1" applyFill="1"/>
    <xf numFmtId="44" fontId="11" fillId="0" borderId="0" xfId="264" applyNumberFormat="1" applyFont="1" applyFill="1" applyBorder="1"/>
    <xf numFmtId="44" fontId="11" fillId="0" borderId="0" xfId="264" applyFont="1" applyFill="1"/>
    <xf numFmtId="164" fontId="0" fillId="0" borderId="0" xfId="0" applyFill="1" applyAlignment="1"/>
    <xf numFmtId="173" fontId="11" fillId="0" borderId="0" xfId="276" applyNumberFormat="1" applyFont="1" applyFill="1" applyBorder="1" applyAlignment="1"/>
    <xf numFmtId="173" fontId="11" fillId="0" borderId="24" xfId="264" applyNumberFormat="1" applyFont="1" applyFill="1" applyBorder="1" applyAlignment="1">
      <alignment horizontal="right"/>
    </xf>
    <xf numFmtId="173" fontId="11" fillId="0" borderId="0" xfId="264" applyNumberFormat="1" applyFont="1" applyFill="1" applyBorder="1" applyAlignment="1">
      <alignment horizontal="right"/>
    </xf>
    <xf numFmtId="166" fontId="11" fillId="0" borderId="23" xfId="263" applyNumberFormat="1" applyFont="1" applyFill="1" applyBorder="1" applyAlignment="1">
      <alignment horizontal="right"/>
    </xf>
    <xf numFmtId="166" fontId="11" fillId="0" borderId="0" xfId="263" applyNumberFormat="1" applyFont="1" applyFill="1" applyBorder="1" applyAlignment="1">
      <alignment horizontal="right"/>
    </xf>
    <xf numFmtId="166" fontId="11" fillId="0" borderId="18" xfId="263" applyNumberFormat="1" applyFont="1" applyFill="1" applyBorder="1" applyAlignment="1">
      <alignment horizontal="right"/>
    </xf>
    <xf numFmtId="167" fontId="11" fillId="0" borderId="0" xfId="263" applyNumberFormat="1" applyFont="1" applyFill="1" applyBorder="1" applyAlignment="1">
      <alignment horizontal="right"/>
    </xf>
    <xf numFmtId="167" fontId="11" fillId="0" borderId="17" xfId="263" applyNumberFormat="1" applyFont="1" applyFill="1" applyBorder="1" applyAlignment="1">
      <alignment horizontal="right"/>
    </xf>
    <xf numFmtId="167" fontId="13" fillId="0" borderId="0" xfId="263" applyNumberFormat="1" applyFont="1" applyFill="1" applyBorder="1" applyAlignment="1">
      <alignment horizontal="right"/>
    </xf>
    <xf numFmtId="167" fontId="13" fillId="0" borderId="17" xfId="263" applyNumberFormat="1" applyFont="1" applyFill="1" applyBorder="1" applyAlignment="1">
      <alignment horizontal="right"/>
    </xf>
    <xf numFmtId="167" fontId="11" fillId="0" borderId="23" xfId="263" applyNumberFormat="1" applyFont="1" applyFill="1" applyBorder="1"/>
    <xf numFmtId="167" fontId="11" fillId="0" borderId="17" xfId="263" applyNumberFormat="1" applyFont="1" applyFill="1" applyBorder="1"/>
    <xf numFmtId="167" fontId="12" fillId="0" borderId="0" xfId="263" applyNumberFormat="1" applyFont="1" applyFill="1" applyBorder="1" applyAlignment="1">
      <alignment horizontal="right"/>
    </xf>
    <xf numFmtId="167" fontId="13" fillId="0" borderId="20" xfId="263" applyNumberFormat="1" applyFont="1" applyFill="1" applyBorder="1"/>
    <xf numFmtId="167" fontId="11" fillId="0" borderId="24" xfId="263" applyNumberFormat="1" applyFont="1" applyFill="1" applyBorder="1"/>
    <xf numFmtId="167" fontId="13" fillId="0" borderId="18" xfId="263" applyNumberFormat="1" applyFont="1" applyFill="1" applyBorder="1"/>
    <xf numFmtId="167" fontId="13" fillId="0" borderId="17" xfId="263" applyNumberFormat="1" applyFont="1" applyFill="1" applyBorder="1"/>
    <xf numFmtId="167" fontId="10" fillId="0" borderId="17" xfId="263" applyNumberFormat="1" applyFont="1" applyFill="1" applyBorder="1" applyAlignment="1">
      <alignment horizontal="right"/>
    </xf>
    <xf numFmtId="167" fontId="10" fillId="0" borderId="0" xfId="263" applyNumberFormat="1" applyFont="1" applyFill="1" applyBorder="1" applyAlignment="1">
      <alignment horizontal="right"/>
    </xf>
    <xf numFmtId="167" fontId="12" fillId="0" borderId="17" xfId="263" applyNumberFormat="1" applyFont="1" applyFill="1" applyBorder="1"/>
    <xf numFmtId="167" fontId="12" fillId="0" borderId="0" xfId="263" applyNumberFormat="1" applyFont="1" applyFill="1" applyBorder="1"/>
    <xf numFmtId="164" fontId="10" fillId="0" borderId="0" xfId="276" applyFont="1" applyFill="1"/>
    <xf numFmtId="167" fontId="11" fillId="0" borderId="18" xfId="263" applyNumberFormat="1" applyFont="1" applyFill="1" applyBorder="1" applyAlignment="1">
      <alignment horizontal="right"/>
    </xf>
    <xf numFmtId="167" fontId="12" fillId="0" borderId="0" xfId="263" applyNumberFormat="1" applyFont="1" applyFill="1" applyAlignment="1">
      <alignment horizontal="left"/>
    </xf>
    <xf numFmtId="167" fontId="12" fillId="0" borderId="0" xfId="263" applyNumberFormat="1" applyFont="1" applyFill="1" applyBorder="1" applyAlignment="1">
      <alignment horizontal="left"/>
    </xf>
    <xf numFmtId="167" fontId="11" fillId="0" borderId="0" xfId="263" applyNumberFormat="1" applyFont="1" applyFill="1" applyAlignment="1">
      <alignment horizontal="left"/>
    </xf>
    <xf numFmtId="167" fontId="11" fillId="0" borderId="0" xfId="263" applyNumberFormat="1" applyFont="1" applyFill="1" applyBorder="1" applyAlignment="1">
      <alignment horizontal="left"/>
    </xf>
    <xf numFmtId="167" fontId="10" fillId="0" borderId="18" xfId="263" applyNumberFormat="1" applyFont="1" applyFill="1" applyBorder="1"/>
    <xf numFmtId="167" fontId="13" fillId="0" borderId="19" xfId="263" applyNumberFormat="1" applyFont="1" applyFill="1" applyBorder="1" applyAlignment="1">
      <alignment horizontal="right"/>
    </xf>
    <xf numFmtId="167" fontId="10" fillId="0" borderId="17" xfId="263" applyNumberFormat="1" applyFont="1" applyFill="1" applyBorder="1"/>
    <xf numFmtId="167" fontId="11" fillId="0" borderId="19" xfId="263" applyNumberFormat="1" applyFont="1" applyFill="1" applyBorder="1"/>
    <xf numFmtId="166" fontId="10" fillId="0" borderId="17" xfId="263" applyNumberFormat="1" applyFont="1" applyFill="1" applyBorder="1"/>
    <xf numFmtId="166" fontId="10" fillId="0" borderId="0" xfId="263" applyNumberFormat="1" applyFont="1" applyFill="1" applyBorder="1"/>
    <xf numFmtId="173" fontId="32" fillId="0" borderId="17" xfId="264" applyNumberFormat="1" applyFont="1" applyFill="1" applyBorder="1"/>
    <xf numFmtId="173" fontId="32" fillId="0" borderId="0" xfId="264" applyNumberFormat="1" applyFont="1" applyFill="1" applyBorder="1"/>
    <xf numFmtId="0" fontId="11" fillId="0" borderId="0" xfId="295" applyFont="1" applyFill="1" applyAlignment="1"/>
    <xf numFmtId="0" fontId="11" fillId="0" borderId="0" xfId="295" applyFont="1" applyFill="1" applyAlignment="1">
      <alignment vertical="center"/>
    </xf>
    <xf numFmtId="166" fontId="10" fillId="0" borderId="0" xfId="263" applyNumberFormat="1" applyFont="1" applyFill="1" applyBorder="1" applyAlignment="1">
      <alignment horizontal="center" vertical="center"/>
    </xf>
    <xf numFmtId="166" fontId="10" fillId="0" borderId="11" xfId="263" quotePrefix="1" applyNumberFormat="1" applyFont="1" applyFill="1" applyBorder="1" applyAlignment="1" applyProtection="1">
      <alignment horizontal="center" vertical="center"/>
      <protection locked="0"/>
    </xf>
    <xf numFmtId="166" fontId="12" fillId="0" borderId="0" xfId="263" quotePrefix="1" applyNumberFormat="1" applyFont="1" applyFill="1" applyBorder="1" applyAlignment="1" applyProtection="1">
      <alignment horizontal="center" vertical="center"/>
      <protection locked="0"/>
    </xf>
    <xf numFmtId="0" fontId="10" fillId="0" borderId="0" xfId="295" applyFont="1" applyFill="1" applyAlignment="1"/>
    <xf numFmtId="0" fontId="33" fillId="0" borderId="0" xfId="295" applyFont="1" applyFill="1" applyAlignment="1"/>
    <xf numFmtId="0" fontId="11" fillId="0" borderId="0" xfId="295" applyFont="1" applyFill="1" applyAlignment="1">
      <alignment horizontal="left" indent="2"/>
    </xf>
    <xf numFmtId="39" fontId="11" fillId="0" borderId="0" xfId="295" applyNumberFormat="1" applyFont="1" applyFill="1" applyAlignment="1"/>
    <xf numFmtId="179" fontId="11" fillId="0" borderId="0" xfId="295" applyNumberFormat="1" applyFont="1" applyFill="1" applyAlignment="1"/>
    <xf numFmtId="179" fontId="11" fillId="0" borderId="0" xfId="291" applyNumberFormat="1" applyFont="1" applyFill="1" applyAlignment="1"/>
    <xf numFmtId="179" fontId="11" fillId="0" borderId="0" xfId="293" applyNumberFormat="1" applyFont="1" applyFill="1" applyAlignment="1"/>
    <xf numFmtId="10" fontId="11" fillId="0" borderId="0" xfId="295" applyNumberFormat="1" applyFont="1" applyFill="1" applyAlignment="1"/>
    <xf numFmtId="43" fontId="11" fillId="0" borderId="0" xfId="263" applyFont="1" applyFill="1" applyAlignment="1"/>
    <xf numFmtId="179" fontId="11" fillId="0" borderId="0" xfId="291" quotePrefix="1" applyNumberFormat="1" applyFont="1" applyFill="1" applyAlignment="1">
      <alignment horizontal="right"/>
    </xf>
    <xf numFmtId="180" fontId="11" fillId="0" borderId="0" xfId="295" applyNumberFormat="1" applyFont="1" applyFill="1" applyAlignment="1"/>
    <xf numFmtId="166" fontId="11" fillId="0" borderId="0" xfId="263" applyNumberFormat="1" applyFont="1" applyFill="1" applyAlignment="1"/>
    <xf numFmtId="37" fontId="11" fillId="0" borderId="0" xfId="295" applyNumberFormat="1" applyFont="1" applyFill="1" applyAlignment="1"/>
    <xf numFmtId="167" fontId="11" fillId="0" borderId="0" xfId="263" applyNumberFormat="1" applyFont="1" applyFill="1" applyAlignment="1"/>
    <xf numFmtId="181" fontId="11" fillId="0" borderId="0" xfId="295" applyNumberFormat="1" applyFont="1" applyFill="1" applyAlignment="1"/>
    <xf numFmtId="169" fontId="11" fillId="0" borderId="0" xfId="295" applyNumberFormat="1" applyFont="1" applyFill="1" applyAlignment="1"/>
    <xf numFmtId="182" fontId="11" fillId="0" borderId="0" xfId="295" applyNumberFormat="1" applyFont="1" applyFill="1" applyAlignment="1"/>
    <xf numFmtId="0" fontId="11" fillId="0" borderId="0" xfId="295" applyFont="1" applyFill="1" applyAlignment="1">
      <alignment horizontal="left" indent="4"/>
    </xf>
    <xf numFmtId="0" fontId="11" fillId="0" borderId="0" xfId="295" applyFont="1" applyFill="1">
      <alignment vertical="top"/>
    </xf>
    <xf numFmtId="37" fontId="11" fillId="0" borderId="0" xfId="263" applyNumberFormat="1" applyFont="1" applyFill="1" applyAlignment="1"/>
    <xf numFmtId="167" fontId="11" fillId="0" borderId="0" xfId="263" applyNumberFormat="1" applyFont="1" applyFill="1" applyAlignment="1">
      <alignment vertical="top"/>
    </xf>
    <xf numFmtId="183" fontId="11" fillId="0" borderId="0" xfId="295" applyNumberFormat="1" applyFont="1" applyFill="1" applyAlignment="1"/>
    <xf numFmtId="42" fontId="11" fillId="0" borderId="0" xfId="295" applyNumberFormat="1" applyFont="1" applyFill="1">
      <alignment vertical="top"/>
    </xf>
    <xf numFmtId="0" fontId="56" fillId="0" borderId="0" xfId="295" applyFont="1" applyFill="1" applyAlignment="1">
      <alignment horizontal="left" vertical="top" indent="2"/>
    </xf>
    <xf numFmtId="175" fontId="11" fillId="0" borderId="0" xfId="294" applyNumberFormat="1" applyFont="1" applyFill="1" applyBorder="1"/>
    <xf numFmtId="176" fontId="11" fillId="0" borderId="0" xfId="294" applyNumberFormat="1" applyFont="1" applyFill="1" applyBorder="1"/>
    <xf numFmtId="175" fontId="11" fillId="0" borderId="11" xfId="294" applyNumberFormat="1" applyFont="1" applyFill="1" applyBorder="1"/>
    <xf numFmtId="0" fontId="11" fillId="0" borderId="0" xfId="294" applyFont="1" applyFill="1" applyBorder="1"/>
    <xf numFmtId="175" fontId="11" fillId="0" borderId="16" xfId="294" applyNumberFormat="1" applyFont="1" applyFill="1" applyBorder="1"/>
    <xf numFmtId="0" fontId="10" fillId="0" borderId="0" xfId="294" applyFont="1" applyFill="1" applyBorder="1"/>
    <xf numFmtId="171" fontId="11" fillId="0" borderId="0" xfId="294" applyNumberFormat="1" applyFont="1" applyFill="1" applyBorder="1"/>
    <xf numFmtId="44" fontId="11" fillId="0" borderId="0" xfId="294" applyNumberFormat="1" applyFont="1" applyFill="1" applyBorder="1"/>
    <xf numFmtId="43" fontId="11" fillId="0" borderId="11" xfId="294" applyNumberFormat="1" applyFont="1" applyFill="1" applyBorder="1"/>
    <xf numFmtId="43" fontId="11" fillId="0" borderId="0" xfId="294" applyNumberFormat="1" applyFont="1" applyFill="1"/>
    <xf numFmtId="177" fontId="11" fillId="0" borderId="0" xfId="294" applyNumberFormat="1" applyFont="1" applyFill="1"/>
    <xf numFmtId="44" fontId="11" fillId="0" borderId="12" xfId="294" applyNumberFormat="1" applyFont="1" applyFill="1" applyBorder="1" applyAlignment="1">
      <alignment vertical="center"/>
    </xf>
    <xf numFmtId="44" fontId="11" fillId="0" borderId="0" xfId="294" applyNumberFormat="1" applyFont="1" applyFill="1" applyBorder="1" applyAlignment="1">
      <alignment vertical="center"/>
    </xf>
    <xf numFmtId="178" fontId="11" fillId="0" borderId="0" xfId="294" applyNumberFormat="1" applyFont="1" applyFill="1"/>
    <xf numFmtId="166" fontId="10" fillId="0" borderId="0" xfId="263" applyNumberFormat="1" applyFont="1" applyFill="1" applyBorder="1" applyAlignment="1" applyProtection="1">
      <alignment horizontal="center"/>
    </xf>
    <xf numFmtId="175" fontId="11" fillId="0" borderId="0" xfId="263" applyNumberFormat="1" applyFont="1" applyFill="1" applyBorder="1"/>
    <xf numFmtId="173" fontId="11" fillId="0" borderId="0" xfId="294" applyNumberFormat="1" applyFont="1" applyFill="1"/>
    <xf numFmtId="174" fontId="11" fillId="0" borderId="0" xfId="294" applyNumberFormat="1" applyFont="1" applyFill="1" applyBorder="1" applyAlignment="1">
      <alignment vertical="center"/>
    </xf>
    <xf numFmtId="174" fontId="10" fillId="0" borderId="0" xfId="294" applyNumberFormat="1" applyFont="1" applyFill="1" applyAlignment="1">
      <alignment vertical="center"/>
    </xf>
    <xf numFmtId="173" fontId="11" fillId="0" borderId="0" xfId="294" applyNumberFormat="1" applyFont="1" applyFill="1" applyBorder="1"/>
    <xf numFmtId="9" fontId="11" fillId="0" borderId="0" xfId="291" applyNumberFormat="1" applyFont="1" applyFill="1" applyBorder="1"/>
    <xf numFmtId="0" fontId="11" fillId="0" borderId="0" xfId="294" applyFont="1" applyFill="1" applyAlignment="1">
      <alignment wrapText="1"/>
    </xf>
    <xf numFmtId="0" fontId="11" fillId="0" borderId="0" xfId="294" quotePrefix="1" applyFont="1" applyFill="1" applyAlignment="1">
      <alignment horizontal="left" indent="2"/>
    </xf>
    <xf numFmtId="43" fontId="10" fillId="27" borderId="11" xfId="263" applyNumberFormat="1" applyFont="1" applyFill="1" applyBorder="1" applyAlignment="1">
      <alignment horizontal="center"/>
    </xf>
    <xf numFmtId="166" fontId="10" fillId="27" borderId="0" xfId="263" applyNumberFormat="1" applyFont="1" applyFill="1" applyBorder="1" applyAlignment="1">
      <alignment horizontal="center"/>
    </xf>
    <xf numFmtId="164" fontId="0" fillId="27" borderId="0" xfId="0" applyFill="1" applyAlignment="1"/>
    <xf numFmtId="166" fontId="10" fillId="27" borderId="0" xfId="263" applyNumberFormat="1" applyFont="1" applyFill="1" applyAlignment="1">
      <alignment horizontal="center"/>
    </xf>
    <xf numFmtId="166" fontId="10" fillId="0" borderId="11" xfId="263" applyNumberFormat="1" applyFont="1" applyFill="1" applyBorder="1" applyAlignment="1">
      <alignment horizontal="center"/>
    </xf>
    <xf numFmtId="164" fontId="10" fillId="27" borderId="0" xfId="276" applyFont="1" applyFill="1" applyBorder="1" applyAlignment="1">
      <alignment horizontal="left"/>
    </xf>
    <xf numFmtId="166" fontId="11" fillId="27" borderId="0" xfId="263" applyNumberFormat="1" applyFont="1" applyFill="1" applyAlignment="1">
      <alignment horizontal="left"/>
    </xf>
    <xf numFmtId="166" fontId="10" fillId="27" borderId="0" xfId="263" applyNumberFormat="1" applyFont="1" applyFill="1" applyAlignment="1">
      <alignment horizontal="left"/>
    </xf>
    <xf numFmtId="164" fontId="10" fillId="27" borderId="0" xfId="276" applyFont="1" applyFill="1" applyAlignment="1">
      <alignment horizontal="center"/>
    </xf>
    <xf numFmtId="164" fontId="10" fillId="27" borderId="11" xfId="276" applyFont="1" applyFill="1" applyBorder="1" applyAlignment="1">
      <alignment horizontal="center"/>
    </xf>
    <xf numFmtId="0" fontId="10" fillId="27" borderId="0" xfId="274" applyFont="1" applyFill="1" applyAlignment="1">
      <alignment horizontal="center"/>
    </xf>
    <xf numFmtId="0" fontId="10" fillId="27" borderId="0" xfId="294" applyFont="1" applyFill="1" applyAlignment="1">
      <alignment horizontal="center"/>
    </xf>
    <xf numFmtId="166" fontId="10" fillId="26" borderId="11" xfId="263" applyNumberFormat="1" applyFont="1" applyFill="1" applyBorder="1" applyAlignment="1">
      <alignment horizontal="center"/>
    </xf>
    <xf numFmtId="166" fontId="10" fillId="27" borderId="11" xfId="263" applyNumberFormat="1" applyFont="1" applyFill="1" applyBorder="1" applyAlignment="1">
      <alignment horizontal="center"/>
    </xf>
    <xf numFmtId="0" fontId="10" fillId="0" borderId="0" xfId="296" applyFont="1" applyFill="1" applyAlignment="1">
      <alignment horizontal="center"/>
    </xf>
    <xf numFmtId="0" fontId="10" fillId="0" borderId="0" xfId="295" applyFont="1" applyFill="1" applyAlignment="1">
      <alignment horizontal="center"/>
    </xf>
    <xf numFmtId="0" fontId="10" fillId="0" borderId="11" xfId="295" applyFont="1" applyFill="1" applyBorder="1" applyAlignment="1">
      <alignment horizontal="center" vertical="center"/>
    </xf>
    <xf numFmtId="164" fontId="12" fillId="0" borderId="0" xfId="0" applyFont="1" applyAlignment="1">
      <alignment horizontal="center"/>
    </xf>
    <xf numFmtId="166" fontId="10" fillId="26" borderId="0" xfId="263" applyNumberFormat="1" applyFont="1" applyFill="1" applyBorder="1" applyAlignment="1">
      <alignment horizontal="center"/>
    </xf>
    <xf numFmtId="166" fontId="10" fillId="26" borderId="0" xfId="263" applyNumberFormat="1" applyFont="1" applyFill="1" applyAlignment="1">
      <alignment horizontal="center"/>
    </xf>
  </cellXfs>
  <cellStyles count="297">
    <cellStyle name="_Rid_1_al" xfId="1"/>
    <cellStyle name="_Rid_1_at" xfId="2"/>
    <cellStyle name="_Rid_1_cf" xfId="3"/>
    <cellStyle name="_Rid_1_cl" xfId="4"/>
    <cellStyle name="_Rid_1_cs" xfId="5"/>
    <cellStyle name="_Rid_1_ct" xfId="6"/>
    <cellStyle name="_Rid_1_cv" xfId="7"/>
    <cellStyle name="_Rid_1_dm" xfId="8"/>
    <cellStyle name="_Rid_1_dm_Non gaap PR" xfId="9"/>
    <cellStyle name="_Rid_1_dm_non-GAAP reconciliation operating" xfId="10"/>
    <cellStyle name="_Rid_1_dm_PF detailed Revenue" xfId="11"/>
    <cellStyle name="_Rid_1_dm_PF Non-GAAP ER to Vince" xfId="12"/>
    <cellStyle name="_Rid_1_dm_Press Release FS" xfId="13"/>
    <cellStyle name="_Rid_1_dm_Q2 2008 Board Book" xfId="14"/>
    <cellStyle name="_Rid_1_dm_Rider A" xfId="15"/>
    <cellStyle name="_Rid_1_fp" xfId="16"/>
    <cellStyle name="_Rid_1_ft" xfId="17"/>
    <cellStyle name="_Rid_1_hl" xfId="18"/>
    <cellStyle name="_Rid_1_hv" xfId="19"/>
    <cellStyle name="_Rid_1_hy" xfId="20"/>
    <cellStyle name="_Rid_1_hy_Non gaap PR" xfId="21"/>
    <cellStyle name="_Rid_1_hy_non-GAAP reconciliation operating" xfId="22"/>
    <cellStyle name="_Rid_1_hy_PF detailed Revenue" xfId="23"/>
    <cellStyle name="_Rid_1_hy_PF Non-GAAP ER to Vince" xfId="24"/>
    <cellStyle name="_Rid_1_hy_Press Release FS" xfId="25"/>
    <cellStyle name="_Rid_1_hy_Q2 2008 Board Book" xfId="26"/>
    <cellStyle name="_Rid_1_hy_Rider A" xfId="27"/>
    <cellStyle name="_Rid_1_if" xfId="28"/>
    <cellStyle name="_Rid_1_ih" xfId="29"/>
    <cellStyle name="_Rid_1_il" xfId="30"/>
    <cellStyle name="_Rid_1_is" xfId="31"/>
    <cellStyle name="_Rid_1_iv" xfId="32"/>
    <cellStyle name="_Rid_1_lg" xfId="33"/>
    <cellStyle name="_Rid_1_lm" xfId="34"/>
    <cellStyle name="_Rid_1_ls" xfId="35"/>
    <cellStyle name="_Rid_1_lt" xfId="36"/>
    <cellStyle name="_Rid_1_lx" xfId="37"/>
    <cellStyle name="_Rid_1_ml" xfId="38"/>
    <cellStyle name="_Rid_1_mv" xfId="39"/>
    <cellStyle name="_Rid_1_nl" xfId="40"/>
    <cellStyle name="_Rid_1_nv" xfId="41"/>
    <cellStyle name="_Rid_1_of" xfId="42"/>
    <cellStyle name="_Rid_1_oh" xfId="43"/>
    <cellStyle name="_Rid_1_ol" xfId="44"/>
    <cellStyle name="_Rid_1_os" xfId="45"/>
    <cellStyle name="_Rid_1_ov" xfId="46"/>
    <cellStyle name="_Rid_1_s0" xfId="47"/>
    <cellStyle name="_Rid_1_s1" xfId="48"/>
    <cellStyle name="_Rid_1_s10" xfId="49"/>
    <cellStyle name="_Rid_1_s11" xfId="50"/>
    <cellStyle name="_Rid_1_s12" xfId="51"/>
    <cellStyle name="_Rid_1_s13" xfId="52"/>
    <cellStyle name="_Rid_1_s2" xfId="53"/>
    <cellStyle name="_Rid_1_s3" xfId="54"/>
    <cellStyle name="_Rid_1_s4" xfId="55"/>
    <cellStyle name="_Rid_1_s5" xfId="56"/>
    <cellStyle name="_Rid_1_s6" xfId="57"/>
    <cellStyle name="_Rid_1_s7" xfId="58"/>
    <cellStyle name="_Rid_1_s8" xfId="59"/>
    <cellStyle name="_Rid_1_s9" xfId="60"/>
    <cellStyle name="_Rid_1_sf" xfId="61"/>
    <cellStyle name="_Rid_1_sg" xfId="62"/>
    <cellStyle name="_Rid_1_sh" xfId="63"/>
    <cellStyle name="_Rid_1_sk" xfId="64"/>
    <cellStyle name="_Rid_1_sl" xfId="65"/>
    <cellStyle name="_Rid_1_so" xfId="66"/>
    <cellStyle name="_Rid_1_sp" xfId="67"/>
    <cellStyle name="_Rid_1_ss" xfId="68"/>
    <cellStyle name="_Rid_1_sv" xfId="69"/>
    <cellStyle name="_Rid_1_ta" xfId="70"/>
    <cellStyle name="_Rid_1_ts" xfId="71"/>
    <cellStyle name="_Rid_1_xl" xfId="72"/>
    <cellStyle name="_Rid_1_xm" xfId="73"/>
    <cellStyle name="_Rid_1_xt" xfId="74"/>
    <cellStyle name="_Rid_1_xv" xfId="75"/>
    <cellStyle name="_Rid_2_al" xfId="76"/>
    <cellStyle name="_Rid_2_at" xfId="77"/>
    <cellStyle name="_Rid_2_cf" xfId="78"/>
    <cellStyle name="_Rid_2_cl" xfId="79"/>
    <cellStyle name="_Rid_2_cs" xfId="80"/>
    <cellStyle name="_Rid_2_ct" xfId="81"/>
    <cellStyle name="_Rid_2_cv" xfId="82"/>
    <cellStyle name="_Rid_2_dm" xfId="83"/>
    <cellStyle name="_Rid_2_dm_Non gaap PR" xfId="84"/>
    <cellStyle name="_Rid_2_dm_non-GAAP reconciliation operating" xfId="85"/>
    <cellStyle name="_Rid_2_dm_PF detailed Revenue" xfId="86"/>
    <cellStyle name="_Rid_2_dm_PF Non-GAAP ER to Vince" xfId="87"/>
    <cellStyle name="_Rid_2_dm_Press Release FS" xfId="88"/>
    <cellStyle name="_Rid_2_dm_Q2 2008 Board Book" xfId="89"/>
    <cellStyle name="_Rid_2_dm_Rider A" xfId="90"/>
    <cellStyle name="_Rid_2_fp" xfId="91"/>
    <cellStyle name="_Rid_2_ft" xfId="92"/>
    <cellStyle name="_Rid_2_hl" xfId="93"/>
    <cellStyle name="_Rid_2_hv" xfId="94"/>
    <cellStyle name="_Rid_2_hy" xfId="95"/>
    <cellStyle name="_Rid_2_hy_Non gaap PR" xfId="96"/>
    <cellStyle name="_Rid_2_hy_non-GAAP reconciliation operating" xfId="97"/>
    <cellStyle name="_Rid_2_hy_PF detailed Revenue" xfId="98"/>
    <cellStyle name="_Rid_2_hy_PF Non-GAAP ER to Vince" xfId="99"/>
    <cellStyle name="_Rid_2_hy_Press Release FS" xfId="100"/>
    <cellStyle name="_Rid_2_hy_Q2 2008 Board Book" xfId="101"/>
    <cellStyle name="_Rid_2_hy_Rider A" xfId="102"/>
    <cellStyle name="_Rid_2_if" xfId="103"/>
    <cellStyle name="_Rid_2_ih" xfId="104"/>
    <cellStyle name="_Rid_2_il" xfId="105"/>
    <cellStyle name="_Rid_2_is" xfId="106"/>
    <cellStyle name="_Rid_2_iv" xfId="107"/>
    <cellStyle name="_Rid_2_lg" xfId="108"/>
    <cellStyle name="_Rid_2_lm" xfId="109"/>
    <cellStyle name="_Rid_2_ls" xfId="110"/>
    <cellStyle name="_Rid_2_lt" xfId="111"/>
    <cellStyle name="_Rid_2_lx" xfId="112"/>
    <cellStyle name="_Rid_2_ml" xfId="113"/>
    <cellStyle name="_Rid_2_mv" xfId="114"/>
    <cellStyle name="_Rid_2_nl" xfId="115"/>
    <cellStyle name="_Rid_2_nv" xfId="116"/>
    <cellStyle name="_Rid_2_of" xfId="117"/>
    <cellStyle name="_Rid_2_oh" xfId="118"/>
    <cellStyle name="_Rid_2_ol" xfId="119"/>
    <cellStyle name="_Rid_2_os" xfId="120"/>
    <cellStyle name="_Rid_2_ov" xfId="121"/>
    <cellStyle name="_Rid_2_s0" xfId="122"/>
    <cellStyle name="_Rid_2_s1" xfId="123"/>
    <cellStyle name="_Rid_2_s10" xfId="124"/>
    <cellStyle name="_Rid_2_s11" xfId="125"/>
    <cellStyle name="_Rid_2_s12" xfId="126"/>
    <cellStyle name="_Rid_2_s2" xfId="127"/>
    <cellStyle name="_Rid_2_s3" xfId="128"/>
    <cellStyle name="_Rid_2_s4" xfId="129"/>
    <cellStyle name="_Rid_2_s5" xfId="130"/>
    <cellStyle name="_Rid_2_s6" xfId="131"/>
    <cellStyle name="_Rid_2_s7" xfId="132"/>
    <cellStyle name="_Rid_2_s8" xfId="133"/>
    <cellStyle name="_Rid_2_s9" xfId="134"/>
    <cellStyle name="_Rid_2_sf" xfId="135"/>
    <cellStyle name="_Rid_2_sg" xfId="136"/>
    <cellStyle name="_Rid_2_sh" xfId="137"/>
    <cellStyle name="_Rid_2_sk" xfId="138"/>
    <cellStyle name="_Rid_2_sl" xfId="139"/>
    <cellStyle name="_Rid_2_so" xfId="140"/>
    <cellStyle name="_Rid_2_sp" xfId="141"/>
    <cellStyle name="_Rid_2_ss" xfId="142"/>
    <cellStyle name="_Rid_2_sv" xfId="143"/>
    <cellStyle name="_Rid_2_ta" xfId="144"/>
    <cellStyle name="_Rid_2_ts" xfId="145"/>
    <cellStyle name="_Rid_2_xl" xfId="146"/>
    <cellStyle name="_Rid_2_xm" xfId="147"/>
    <cellStyle name="_Rid_2_xt" xfId="148"/>
    <cellStyle name="_Rid_2_xv" xfId="149"/>
    <cellStyle name="_Rid_3_al" xfId="150"/>
    <cellStyle name="_Rid_3_at" xfId="151"/>
    <cellStyle name="_Rid_3_cf" xfId="152"/>
    <cellStyle name="_Rid_3_cl" xfId="153"/>
    <cellStyle name="_Rid_3_cs" xfId="154"/>
    <cellStyle name="_Rid_3_ct" xfId="155"/>
    <cellStyle name="_Rid_3_cv" xfId="156"/>
    <cellStyle name="_Rid_3_dm" xfId="157"/>
    <cellStyle name="_Rid_3_dm_Non gaap PR" xfId="158"/>
    <cellStyle name="_Rid_3_dm_non-GAAP reconciliation operating" xfId="159"/>
    <cellStyle name="_Rid_3_dm_PF detailed Revenue" xfId="160"/>
    <cellStyle name="_Rid_3_dm_PF Non-GAAP ER to Vince" xfId="161"/>
    <cellStyle name="_Rid_3_dm_Press Release FS" xfId="162"/>
    <cellStyle name="_Rid_3_dm_Q2 2008 Board Book" xfId="163"/>
    <cellStyle name="_Rid_3_dm_Rider A" xfId="164"/>
    <cellStyle name="_Rid_3_fp" xfId="165"/>
    <cellStyle name="_Rid_3_ft" xfId="166"/>
    <cellStyle name="_Rid_3_hl" xfId="167"/>
    <cellStyle name="_Rid_3_hv" xfId="168"/>
    <cellStyle name="_Rid_3_hy" xfId="169"/>
    <cellStyle name="_Rid_3_hy_Non gaap PR" xfId="170"/>
    <cellStyle name="_Rid_3_hy_non-GAAP reconciliation operating" xfId="171"/>
    <cellStyle name="_Rid_3_hy_PF detailed Revenue" xfId="172"/>
    <cellStyle name="_Rid_3_hy_PF Non-GAAP ER to Vince" xfId="173"/>
    <cellStyle name="_Rid_3_hy_Press Release FS" xfId="174"/>
    <cellStyle name="_Rid_3_hy_Q2 2008 Board Book" xfId="175"/>
    <cellStyle name="_Rid_3_hy_Rider A" xfId="176"/>
    <cellStyle name="_Rid_3_if" xfId="177"/>
    <cellStyle name="_Rid_3_ih" xfId="178"/>
    <cellStyle name="_Rid_3_il" xfId="179"/>
    <cellStyle name="_Rid_3_is" xfId="180"/>
    <cellStyle name="_Rid_3_iv" xfId="181"/>
    <cellStyle name="_Rid_3_lg" xfId="182"/>
    <cellStyle name="_Rid_3_lm" xfId="183"/>
    <cellStyle name="_Rid_3_ls" xfId="184"/>
    <cellStyle name="_Rid_3_lt" xfId="185"/>
    <cellStyle name="_Rid_3_lx" xfId="186"/>
    <cellStyle name="_Rid_3_ml" xfId="187"/>
    <cellStyle name="_Rid_3_mv" xfId="188"/>
    <cellStyle name="_Rid_3_nl" xfId="189"/>
    <cellStyle name="_Rid_3_nv" xfId="190"/>
    <cellStyle name="_Rid_3_of" xfId="191"/>
    <cellStyle name="_Rid_3_oh" xfId="192"/>
    <cellStyle name="_Rid_3_ol" xfId="193"/>
    <cellStyle name="_Rid_3_os" xfId="194"/>
    <cellStyle name="_Rid_3_ov" xfId="195"/>
    <cellStyle name="_Rid_3_s0" xfId="196"/>
    <cellStyle name="_Rid_3_s1" xfId="197"/>
    <cellStyle name="_Rid_3_s10" xfId="198"/>
    <cellStyle name="_Rid_3_s11" xfId="199"/>
    <cellStyle name="_Rid_3_s12" xfId="200"/>
    <cellStyle name="_Rid_3_s13" xfId="201"/>
    <cellStyle name="_Rid_3_s14" xfId="202"/>
    <cellStyle name="_Rid_3_s15" xfId="203"/>
    <cellStyle name="_Rid_3_s16" xfId="204"/>
    <cellStyle name="_Rid_3_s17" xfId="205"/>
    <cellStyle name="_Rid_3_s18" xfId="206"/>
    <cellStyle name="_Rid_3_s19" xfId="207"/>
    <cellStyle name="_Rid_3_s2" xfId="208"/>
    <cellStyle name="_Rid_3_s20" xfId="209"/>
    <cellStyle name="_Rid_3_s21" xfId="210"/>
    <cellStyle name="_Rid_3_s22" xfId="211"/>
    <cellStyle name="_Rid_3_s23" xfId="212"/>
    <cellStyle name="_Rid_3_s24" xfId="213"/>
    <cellStyle name="_Rid_3_s3" xfId="214"/>
    <cellStyle name="_Rid_3_s4" xfId="215"/>
    <cellStyle name="_Rid_3_s5" xfId="216"/>
    <cellStyle name="_Rid_3_s6" xfId="217"/>
    <cellStyle name="_Rid_3_s7" xfId="218"/>
    <cellStyle name="_Rid_3_s8" xfId="219"/>
    <cellStyle name="_Rid_3_s9" xfId="220"/>
    <cellStyle name="_Rid_3_sf" xfId="221"/>
    <cellStyle name="_Rid_3_sg" xfId="222"/>
    <cellStyle name="_Rid_3_sh" xfId="223"/>
    <cellStyle name="_Rid_3_sk" xfId="224"/>
    <cellStyle name="_Rid_3_sl" xfId="225"/>
    <cellStyle name="_Rid_3_so" xfId="226"/>
    <cellStyle name="_Rid_3_sp" xfId="227"/>
    <cellStyle name="_Rid_3_ss" xfId="228"/>
    <cellStyle name="_Rid_3_sv" xfId="229"/>
    <cellStyle name="_Rid_3_ta" xfId="230"/>
    <cellStyle name="_Rid_3_ts" xfId="231"/>
    <cellStyle name="_Rid_3_xl" xfId="232"/>
    <cellStyle name="_Rid_3_xm" xfId="233"/>
    <cellStyle name="_Rid_3_xt" xfId="234"/>
    <cellStyle name="_Rid_3_xv" xfId="235"/>
    <cellStyle name="20% - Accent1" xfId="236" builtinId="30" customBuiltin="1"/>
    <cellStyle name="20% - Accent2" xfId="237" builtinId="34" customBuiltin="1"/>
    <cellStyle name="20% - Accent3" xfId="238" builtinId="38" customBuiltin="1"/>
    <cellStyle name="20% - Accent4" xfId="239" builtinId="42" customBuiltin="1"/>
    <cellStyle name="20% - Accent5" xfId="240" builtinId="46" customBuiltin="1"/>
    <cellStyle name="20% - Accent6" xfId="241" builtinId="50" customBuiltin="1"/>
    <cellStyle name="40% - Accent1" xfId="242" builtinId="31" customBuiltin="1"/>
    <cellStyle name="40% - Accent2" xfId="243" builtinId="35" customBuiltin="1"/>
    <cellStyle name="40% - Accent3" xfId="244" builtinId="39" customBuiltin="1"/>
    <cellStyle name="40% - Accent4" xfId="245" builtinId="43" customBuiltin="1"/>
    <cellStyle name="40% - Accent5" xfId="246" builtinId="47" customBuiltin="1"/>
    <cellStyle name="40% - Accent6" xfId="247" builtinId="51" customBuiltin="1"/>
    <cellStyle name="60% - Accent1" xfId="248" builtinId="32" customBuiltin="1"/>
    <cellStyle name="60% - Accent2" xfId="249" builtinId="36" customBuiltin="1"/>
    <cellStyle name="60% - Accent3" xfId="250" builtinId="40" customBuiltin="1"/>
    <cellStyle name="60% - Accent4" xfId="251" builtinId="44" customBuiltin="1"/>
    <cellStyle name="60% - Accent5" xfId="252" builtinId="48" customBuiltin="1"/>
    <cellStyle name="60% - Accent6" xfId="253" builtinId="52" customBuiltin="1"/>
    <cellStyle name="Accent1" xfId="254" builtinId="29" customBuiltin="1"/>
    <cellStyle name="Accent2" xfId="255" builtinId="33" customBuiltin="1"/>
    <cellStyle name="Accent3" xfId="256" builtinId="37" customBuiltin="1"/>
    <cellStyle name="Accent4" xfId="257" builtinId="41" customBuiltin="1"/>
    <cellStyle name="Accent5" xfId="258" builtinId="45" customBuiltin="1"/>
    <cellStyle name="Accent6" xfId="259" builtinId="49" customBuiltin="1"/>
    <cellStyle name="Bad" xfId="260" builtinId="27" customBuiltin="1"/>
    <cellStyle name="Calculation" xfId="261" builtinId="22" customBuiltin="1"/>
    <cellStyle name="Check Cell" xfId="262" builtinId="23" customBuiltin="1"/>
    <cellStyle name="Comma" xfId="263" builtinId="3"/>
    <cellStyle name="Comma 2" xfId="290"/>
    <cellStyle name="Currency" xfId="264" builtinId="4"/>
    <cellStyle name="Currency 2" xfId="289"/>
    <cellStyle name="Explanatory Text" xfId="265" builtinId="53" customBuiltin="1"/>
    <cellStyle name="Good" xfId="266" builtinId="26" customBuiltin="1"/>
    <cellStyle name="Heading 1" xfId="267" builtinId="16" customBuiltin="1"/>
    <cellStyle name="Heading 2" xfId="268" builtinId="17" customBuiltin="1"/>
    <cellStyle name="Heading 3" xfId="269" builtinId="18" customBuiltin="1"/>
    <cellStyle name="Heading 4" xfId="270" builtinId="19" customBuiltin="1"/>
    <cellStyle name="Input" xfId="271" builtinId="20" customBuiltin="1"/>
    <cellStyle name="Linked Cell" xfId="272" builtinId="24" customBuiltin="1"/>
    <cellStyle name="Neutral" xfId="273" builtinId="28" customBuiltin="1"/>
    <cellStyle name="Normal" xfId="0" builtinId="0"/>
    <cellStyle name="Normal 2" xfId="292"/>
    <cellStyle name="Normal_boardpackage" xfId="274"/>
    <cellStyle name="Normal_Bs1199" xfId="275"/>
    <cellStyle name="Normal_Financial Report-Jun 30 2006 - FAS115" xfId="276"/>
    <cellStyle name="Normal_NonGAAP1" xfId="294"/>
    <cellStyle name="Normal_NonGAAP1_Press Release Stats (4) 2" xfId="296"/>
    <cellStyle name="Normal_Press Release Stats (4)" xfId="295"/>
    <cellStyle name="Note" xfId="277" builtinId="10" customBuiltin="1"/>
    <cellStyle name="Output" xfId="278" builtinId="21" customBuiltin="1"/>
    <cellStyle name="Percent 2" xfId="291"/>
    <cellStyle name="Percent 3" xfId="293"/>
    <cellStyle name="PSChar" xfId="279"/>
    <cellStyle name="PSDate" xfId="280"/>
    <cellStyle name="PSDec" xfId="281"/>
    <cellStyle name="PSDetail" xfId="282"/>
    <cellStyle name="PSHeading" xfId="283"/>
    <cellStyle name="PSInt" xfId="284"/>
    <cellStyle name="PSSpacer" xfId="285"/>
    <cellStyle name="Title" xfId="286" builtinId="15" customBuiltin="1"/>
    <cellStyle name="Total" xfId="287" builtinId="25" customBuiltin="1"/>
    <cellStyle name="Warning Text" xfId="288" builtinId="11" customBuiltin="1"/>
  </cellStyles>
  <dxfs count="0"/>
  <tableStyles count="0" defaultTableStyle="TableStyleMedium9" defaultPivotStyle="PivotStyleLight16"/>
  <colors>
    <mruColors>
      <color rgb="FFFF33CC"/>
      <color rgb="FF66FF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114300</xdr:colOff>
      <xdr:row>70</xdr:row>
      <xdr:rowOff>0</xdr:rowOff>
    </xdr:from>
    <xdr:to>
      <xdr:col>9</xdr:col>
      <xdr:colOff>0</xdr:colOff>
      <xdr:row>70</xdr:row>
      <xdr:rowOff>0</xdr:rowOff>
    </xdr:to>
    <xdr:sp macro="" textlink="">
      <xdr:nvSpPr>
        <xdr:cNvPr id="2" name="Text Box 8"/>
        <xdr:cNvSpPr txBox="1">
          <a:spLocks noChangeArrowheads="1"/>
        </xdr:cNvSpPr>
      </xdr:nvSpPr>
      <xdr:spPr bwMode="auto">
        <a:xfrm>
          <a:off x="647700" y="10429875"/>
          <a:ext cx="41529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8</xdr:row>
      <xdr:rowOff>47625</xdr:rowOff>
    </xdr:from>
    <xdr:to>
      <xdr:col>4</xdr:col>
      <xdr:colOff>9525</xdr:colOff>
      <xdr:row>8</xdr:row>
      <xdr:rowOff>171450</xdr:rowOff>
    </xdr:to>
    <xdr:sp macro="" textlink="">
      <xdr:nvSpPr>
        <xdr:cNvPr id="2" name="Text Box 1"/>
        <xdr:cNvSpPr txBox="1">
          <a:spLocks noChangeArrowheads="1"/>
        </xdr:cNvSpPr>
      </xdr:nvSpPr>
      <xdr:spPr bwMode="auto">
        <a:xfrm>
          <a:off x="1257300" y="1571625"/>
          <a:ext cx="428625" cy="123825"/>
        </a:xfrm>
        <a:prstGeom prst="rect">
          <a:avLst/>
        </a:prstGeom>
        <a:noFill/>
        <a:ln w="9525">
          <a:noFill/>
          <a:miter lim="800000"/>
          <a:headEnd/>
          <a:tailEnd/>
        </a:ln>
      </xdr:spPr>
    </xdr:sp>
    <xdr:clientData/>
  </xdr:twoCellAnchor>
  <xdr:twoCellAnchor>
    <xdr:from>
      <xdr:col>0</xdr:col>
      <xdr:colOff>257175</xdr:colOff>
      <xdr:row>56</xdr:row>
      <xdr:rowOff>0</xdr:rowOff>
    </xdr:from>
    <xdr:to>
      <xdr:col>9</xdr:col>
      <xdr:colOff>0</xdr:colOff>
      <xdr:row>56</xdr:row>
      <xdr:rowOff>0</xdr:rowOff>
    </xdr:to>
    <xdr:sp macro="" textlink="">
      <xdr:nvSpPr>
        <xdr:cNvPr id="3" name="Text Box 2"/>
        <xdr:cNvSpPr txBox="1">
          <a:spLocks noChangeArrowheads="1"/>
        </xdr:cNvSpPr>
      </xdr:nvSpPr>
      <xdr:spPr bwMode="auto">
        <a:xfrm>
          <a:off x="257175" y="10287000"/>
          <a:ext cx="35147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4</xdr:col>
      <xdr:colOff>762000</xdr:colOff>
      <xdr:row>40</xdr:row>
      <xdr:rowOff>57150</xdr:rowOff>
    </xdr:from>
    <xdr:to>
      <xdr:col>6</xdr:col>
      <xdr:colOff>38100</xdr:colOff>
      <xdr:row>40</xdr:row>
      <xdr:rowOff>171450</xdr:rowOff>
    </xdr:to>
    <xdr:sp macro="" textlink="">
      <xdr:nvSpPr>
        <xdr:cNvPr id="4" name="Text Box 1"/>
        <xdr:cNvSpPr txBox="1">
          <a:spLocks noChangeArrowheads="1"/>
        </xdr:cNvSpPr>
      </xdr:nvSpPr>
      <xdr:spPr bwMode="auto">
        <a:xfrm>
          <a:off x="2095500" y="7486650"/>
          <a:ext cx="457200" cy="114300"/>
        </a:xfrm>
        <a:prstGeom prst="rect">
          <a:avLst/>
        </a:prstGeom>
        <a:noFill/>
        <a:ln w="9525">
          <a:noFill/>
          <a:miter lim="800000"/>
          <a:headEnd/>
          <a:tailEnd/>
        </a:ln>
      </xdr:spPr>
    </xdr:sp>
    <xdr:clientData/>
  </xdr:twoCellAnchor>
  <xdr:twoCellAnchor>
    <xdr:from>
      <xdr:col>0</xdr:col>
      <xdr:colOff>228600</xdr:colOff>
      <xdr:row>66</xdr:row>
      <xdr:rowOff>0</xdr:rowOff>
    </xdr:from>
    <xdr:to>
      <xdr:col>9</xdr:col>
      <xdr:colOff>0</xdr:colOff>
      <xdr:row>66</xdr:row>
      <xdr:rowOff>0</xdr:rowOff>
    </xdr:to>
    <xdr:sp macro="" textlink="">
      <xdr:nvSpPr>
        <xdr:cNvPr id="5" name="Text Box 2"/>
        <xdr:cNvSpPr txBox="1">
          <a:spLocks noChangeArrowheads="1"/>
        </xdr:cNvSpPr>
      </xdr:nvSpPr>
      <xdr:spPr bwMode="auto">
        <a:xfrm>
          <a:off x="228600" y="12192000"/>
          <a:ext cx="35433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733425</xdr:colOff>
      <xdr:row>8</xdr:row>
      <xdr:rowOff>9525</xdr:rowOff>
    </xdr:from>
    <xdr:to>
      <xdr:col>4</xdr:col>
      <xdr:colOff>9525</xdr:colOff>
      <xdr:row>8</xdr:row>
      <xdr:rowOff>123825</xdr:rowOff>
    </xdr:to>
    <xdr:sp macro="" textlink="">
      <xdr:nvSpPr>
        <xdr:cNvPr id="6" name="Text Box 3"/>
        <xdr:cNvSpPr txBox="1">
          <a:spLocks noChangeArrowheads="1"/>
        </xdr:cNvSpPr>
      </xdr:nvSpPr>
      <xdr:spPr bwMode="auto">
        <a:xfrm>
          <a:off x="1257300" y="1533525"/>
          <a:ext cx="4286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7" name="Text Box 4"/>
        <xdr:cNvSpPr txBox="1">
          <a:spLocks noChangeArrowheads="1"/>
        </xdr:cNvSpPr>
      </xdr:nvSpPr>
      <xdr:spPr bwMode="auto">
        <a:xfrm>
          <a:off x="2095500" y="1543050"/>
          <a:ext cx="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8" name="Text Box 1"/>
        <xdr:cNvSpPr txBox="1">
          <a:spLocks noChangeArrowheads="1"/>
        </xdr:cNvSpPr>
      </xdr:nvSpPr>
      <xdr:spPr bwMode="auto">
        <a:xfrm>
          <a:off x="2092993" y="1481388"/>
          <a:ext cx="561475" cy="93746"/>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9" name="Text Box 3"/>
        <xdr:cNvSpPr txBox="1">
          <a:spLocks noChangeArrowheads="1"/>
        </xdr:cNvSpPr>
      </xdr:nvSpPr>
      <xdr:spPr bwMode="auto">
        <a:xfrm>
          <a:off x="1257300" y="1533525"/>
          <a:ext cx="4286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0" name="Text Box 4"/>
        <xdr:cNvSpPr txBox="1">
          <a:spLocks noChangeArrowheads="1"/>
        </xdr:cNvSpPr>
      </xdr:nvSpPr>
      <xdr:spPr bwMode="auto">
        <a:xfrm>
          <a:off x="209550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1" name="Text Box 1"/>
        <xdr:cNvSpPr txBox="1">
          <a:spLocks noChangeArrowheads="1"/>
        </xdr:cNvSpPr>
      </xdr:nvSpPr>
      <xdr:spPr bwMode="auto">
        <a:xfrm>
          <a:off x="1257300" y="1571625"/>
          <a:ext cx="428625" cy="123825"/>
        </a:xfrm>
        <a:prstGeom prst="rect">
          <a:avLst/>
        </a:prstGeom>
        <a:noFill/>
        <a:ln w="9525">
          <a:noFill/>
          <a:miter lim="800000"/>
          <a:headEnd/>
          <a:tailEnd/>
        </a:ln>
      </xdr:spPr>
    </xdr:sp>
    <xdr:clientData/>
  </xdr:twoCellAnchor>
  <xdr:twoCellAnchor>
    <xdr:from>
      <xdr:col>2</xdr:col>
      <xdr:colOff>733425</xdr:colOff>
      <xdr:row>40</xdr:row>
      <xdr:rowOff>47625</xdr:rowOff>
    </xdr:from>
    <xdr:to>
      <xdr:col>4</xdr:col>
      <xdr:colOff>9525</xdr:colOff>
      <xdr:row>40</xdr:row>
      <xdr:rowOff>171450</xdr:rowOff>
    </xdr:to>
    <xdr:sp macro="" textlink="">
      <xdr:nvSpPr>
        <xdr:cNvPr id="12" name="Text Box 1"/>
        <xdr:cNvSpPr txBox="1">
          <a:spLocks noChangeArrowheads="1"/>
        </xdr:cNvSpPr>
      </xdr:nvSpPr>
      <xdr:spPr bwMode="auto">
        <a:xfrm>
          <a:off x="1257300" y="7477125"/>
          <a:ext cx="428625" cy="123825"/>
        </a:xfrm>
        <a:prstGeom prst="rect">
          <a:avLst/>
        </a:prstGeom>
        <a:noFill/>
        <a:ln w="9525">
          <a:noFill/>
          <a:miter lim="800000"/>
          <a:headEnd/>
          <a:tailEnd/>
        </a:ln>
      </xdr:spPr>
    </xdr:sp>
    <xdr:clientData/>
  </xdr:twoCellAnchor>
  <xdr:twoCellAnchor>
    <xdr:from>
      <xdr:col>2</xdr:col>
      <xdr:colOff>733425</xdr:colOff>
      <xdr:row>40</xdr:row>
      <xdr:rowOff>9525</xdr:rowOff>
    </xdr:from>
    <xdr:to>
      <xdr:col>4</xdr:col>
      <xdr:colOff>9525</xdr:colOff>
      <xdr:row>40</xdr:row>
      <xdr:rowOff>123825</xdr:rowOff>
    </xdr:to>
    <xdr:sp macro="" textlink="">
      <xdr:nvSpPr>
        <xdr:cNvPr id="13" name="Text Box 3"/>
        <xdr:cNvSpPr txBox="1">
          <a:spLocks noChangeArrowheads="1"/>
        </xdr:cNvSpPr>
      </xdr:nvSpPr>
      <xdr:spPr bwMode="auto">
        <a:xfrm>
          <a:off x="1257300" y="7439025"/>
          <a:ext cx="428625" cy="114300"/>
        </a:xfrm>
        <a:prstGeom prst="rect">
          <a:avLst/>
        </a:prstGeom>
        <a:noFill/>
        <a:ln w="9525">
          <a:noFill/>
          <a:miter lim="800000"/>
          <a:headEnd/>
          <a:tailEnd/>
        </a:ln>
      </xdr:spPr>
    </xdr:sp>
    <xdr:clientData/>
  </xdr:twoCellAnchor>
  <xdr:twoCellAnchor>
    <xdr:from>
      <xdr:col>4</xdr:col>
      <xdr:colOff>771525</xdr:colOff>
      <xdr:row>40</xdr:row>
      <xdr:rowOff>19050</xdr:rowOff>
    </xdr:from>
    <xdr:to>
      <xdr:col>4</xdr:col>
      <xdr:colOff>981075</xdr:colOff>
      <xdr:row>40</xdr:row>
      <xdr:rowOff>133350</xdr:rowOff>
    </xdr:to>
    <xdr:sp macro="" textlink="">
      <xdr:nvSpPr>
        <xdr:cNvPr id="14" name="Text Box 4"/>
        <xdr:cNvSpPr txBox="1">
          <a:spLocks noChangeArrowheads="1"/>
        </xdr:cNvSpPr>
      </xdr:nvSpPr>
      <xdr:spPr bwMode="auto">
        <a:xfrm>
          <a:off x="2095500" y="7448550"/>
          <a:ext cx="0" cy="114300"/>
        </a:xfrm>
        <a:prstGeom prst="rect">
          <a:avLst/>
        </a:prstGeom>
        <a:noFill/>
        <a:ln w="9525">
          <a:noFill/>
          <a:miter lim="800000"/>
          <a:headEnd/>
          <a:tailEnd/>
        </a:ln>
      </xdr:spPr>
    </xdr:sp>
    <xdr:clientData/>
  </xdr:twoCellAnchor>
  <xdr:twoCellAnchor>
    <xdr:from>
      <xdr:col>4</xdr:col>
      <xdr:colOff>873793</xdr:colOff>
      <xdr:row>39</xdr:row>
      <xdr:rowOff>147888</xdr:rowOff>
    </xdr:from>
    <xdr:to>
      <xdr:col>6</xdr:col>
      <xdr:colOff>139868</xdr:colOff>
      <xdr:row>40</xdr:row>
      <xdr:rowOff>51134</xdr:rowOff>
    </xdr:to>
    <xdr:sp macro="" textlink="">
      <xdr:nvSpPr>
        <xdr:cNvPr id="15" name="Text Box 1"/>
        <xdr:cNvSpPr txBox="1">
          <a:spLocks noChangeArrowheads="1"/>
        </xdr:cNvSpPr>
      </xdr:nvSpPr>
      <xdr:spPr bwMode="auto">
        <a:xfrm>
          <a:off x="2092993" y="7386888"/>
          <a:ext cx="561475" cy="93746"/>
        </a:xfrm>
        <a:prstGeom prst="rect">
          <a:avLst/>
        </a:prstGeom>
        <a:noFill/>
        <a:ln w="9525">
          <a:noFill/>
          <a:miter lim="800000"/>
          <a:headEnd/>
          <a:tailEnd/>
        </a:ln>
      </xdr:spPr>
    </xdr:sp>
    <xdr:clientData/>
  </xdr:twoCellAnchor>
  <xdr:twoCellAnchor>
    <xdr:from>
      <xdr:col>2</xdr:col>
      <xdr:colOff>733425</xdr:colOff>
      <xdr:row>40</xdr:row>
      <xdr:rowOff>9525</xdr:rowOff>
    </xdr:from>
    <xdr:to>
      <xdr:col>4</xdr:col>
      <xdr:colOff>9525</xdr:colOff>
      <xdr:row>40</xdr:row>
      <xdr:rowOff>123825</xdr:rowOff>
    </xdr:to>
    <xdr:sp macro="" textlink="">
      <xdr:nvSpPr>
        <xdr:cNvPr id="16" name="Text Box 3"/>
        <xdr:cNvSpPr txBox="1">
          <a:spLocks noChangeArrowheads="1"/>
        </xdr:cNvSpPr>
      </xdr:nvSpPr>
      <xdr:spPr bwMode="auto">
        <a:xfrm>
          <a:off x="1257300" y="7439025"/>
          <a:ext cx="428625" cy="114300"/>
        </a:xfrm>
        <a:prstGeom prst="rect">
          <a:avLst/>
        </a:prstGeom>
        <a:noFill/>
        <a:ln w="9525">
          <a:noFill/>
          <a:miter lim="800000"/>
          <a:headEnd/>
          <a:tailEnd/>
        </a:ln>
      </xdr:spPr>
    </xdr:sp>
    <xdr:clientData/>
  </xdr:twoCellAnchor>
  <xdr:twoCellAnchor>
    <xdr:from>
      <xdr:col>4</xdr:col>
      <xdr:colOff>771525</xdr:colOff>
      <xdr:row>40</xdr:row>
      <xdr:rowOff>19050</xdr:rowOff>
    </xdr:from>
    <xdr:to>
      <xdr:col>4</xdr:col>
      <xdr:colOff>981075</xdr:colOff>
      <xdr:row>40</xdr:row>
      <xdr:rowOff>133350</xdr:rowOff>
    </xdr:to>
    <xdr:sp macro="" textlink="">
      <xdr:nvSpPr>
        <xdr:cNvPr id="17" name="Text Box 4"/>
        <xdr:cNvSpPr txBox="1">
          <a:spLocks noChangeArrowheads="1"/>
        </xdr:cNvSpPr>
      </xdr:nvSpPr>
      <xdr:spPr bwMode="auto">
        <a:xfrm>
          <a:off x="2095500" y="7448550"/>
          <a:ext cx="0" cy="114300"/>
        </a:xfrm>
        <a:prstGeom prst="rect">
          <a:avLst/>
        </a:prstGeom>
        <a:noFill/>
        <a:ln w="9525">
          <a:noFill/>
          <a:miter lim="800000"/>
          <a:headEnd/>
          <a:tailEnd/>
        </a:ln>
      </xdr:spPr>
    </xdr:sp>
    <xdr:clientData/>
  </xdr:twoCellAnchor>
  <xdr:twoCellAnchor>
    <xdr:from>
      <xdr:col>2</xdr:col>
      <xdr:colOff>733425</xdr:colOff>
      <xdr:row>40</xdr:row>
      <xdr:rowOff>47625</xdr:rowOff>
    </xdr:from>
    <xdr:to>
      <xdr:col>4</xdr:col>
      <xdr:colOff>9525</xdr:colOff>
      <xdr:row>40</xdr:row>
      <xdr:rowOff>171450</xdr:rowOff>
    </xdr:to>
    <xdr:sp macro="" textlink="">
      <xdr:nvSpPr>
        <xdr:cNvPr id="18" name="Text Box 1"/>
        <xdr:cNvSpPr txBox="1">
          <a:spLocks noChangeArrowheads="1"/>
        </xdr:cNvSpPr>
      </xdr:nvSpPr>
      <xdr:spPr bwMode="auto">
        <a:xfrm>
          <a:off x="1257300" y="7477125"/>
          <a:ext cx="428625" cy="123825"/>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19" name="Text Box 1"/>
        <xdr:cNvSpPr txBox="1">
          <a:spLocks noChangeArrowheads="1"/>
        </xdr:cNvSpPr>
      </xdr:nvSpPr>
      <xdr:spPr bwMode="auto">
        <a:xfrm>
          <a:off x="4191000" y="1571625"/>
          <a:ext cx="419100" cy="123825"/>
        </a:xfrm>
        <a:prstGeom prst="rect">
          <a:avLst/>
        </a:prstGeom>
        <a:noFill/>
        <a:ln w="9525">
          <a:noFill/>
          <a:miter lim="800000"/>
          <a:headEnd/>
          <a:tailEnd/>
        </a:ln>
      </xdr:spPr>
    </xdr:sp>
    <xdr:clientData/>
  </xdr:twoCellAnchor>
  <xdr:twoCellAnchor>
    <xdr:from>
      <xdr:col>11</xdr:col>
      <xdr:colOff>0</xdr:colOff>
      <xdr:row>40</xdr:row>
      <xdr:rowOff>57150</xdr:rowOff>
    </xdr:from>
    <xdr:to>
      <xdr:col>11</xdr:col>
      <xdr:colOff>38100</xdr:colOff>
      <xdr:row>40</xdr:row>
      <xdr:rowOff>171450</xdr:rowOff>
    </xdr:to>
    <xdr:sp macro="" textlink="">
      <xdr:nvSpPr>
        <xdr:cNvPr id="20" name="Text Box 1"/>
        <xdr:cNvSpPr txBox="1">
          <a:spLocks noChangeArrowheads="1"/>
        </xdr:cNvSpPr>
      </xdr:nvSpPr>
      <xdr:spPr bwMode="auto">
        <a:xfrm>
          <a:off x="4610100" y="7486650"/>
          <a:ext cx="38100" cy="114300"/>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21" name="Text Box 3"/>
        <xdr:cNvSpPr txBox="1">
          <a:spLocks noChangeArrowheads="1"/>
        </xdr:cNvSpPr>
      </xdr:nvSpPr>
      <xdr:spPr bwMode="auto">
        <a:xfrm>
          <a:off x="4191000" y="1533525"/>
          <a:ext cx="419100" cy="114300"/>
        </a:xfrm>
        <a:prstGeom prst="rect">
          <a:avLst/>
        </a:prstGeom>
        <a:noFill/>
        <a:ln w="9525">
          <a:noFill/>
          <a:miter lim="800000"/>
          <a:headEnd/>
          <a:tailEnd/>
        </a:ln>
      </xdr:spPr>
    </xdr:sp>
    <xdr:clientData/>
  </xdr:twoCellAnchor>
  <xdr:twoCellAnchor>
    <xdr:from>
      <xdr:col>11</xdr:col>
      <xdr:colOff>0</xdr:colOff>
      <xdr:row>7</xdr:row>
      <xdr:rowOff>147888</xdr:rowOff>
    </xdr:from>
    <xdr:to>
      <xdr:col>11</xdr:col>
      <xdr:colOff>139868</xdr:colOff>
      <xdr:row>8</xdr:row>
      <xdr:rowOff>51134</xdr:rowOff>
    </xdr:to>
    <xdr:sp macro="" textlink="">
      <xdr:nvSpPr>
        <xdr:cNvPr id="22" name="Text Box 1"/>
        <xdr:cNvSpPr txBox="1">
          <a:spLocks noChangeArrowheads="1"/>
        </xdr:cNvSpPr>
      </xdr:nvSpPr>
      <xdr:spPr bwMode="auto">
        <a:xfrm>
          <a:off x="4610100" y="1481388"/>
          <a:ext cx="139868" cy="93746"/>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23" name="Text Box 3"/>
        <xdr:cNvSpPr txBox="1">
          <a:spLocks noChangeArrowheads="1"/>
        </xdr:cNvSpPr>
      </xdr:nvSpPr>
      <xdr:spPr bwMode="auto">
        <a:xfrm>
          <a:off x="4191000" y="1533525"/>
          <a:ext cx="419100" cy="114300"/>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24" name="Text Box 1"/>
        <xdr:cNvSpPr txBox="1">
          <a:spLocks noChangeArrowheads="1"/>
        </xdr:cNvSpPr>
      </xdr:nvSpPr>
      <xdr:spPr bwMode="auto">
        <a:xfrm>
          <a:off x="4191000" y="1571625"/>
          <a:ext cx="419100" cy="123825"/>
        </a:xfrm>
        <a:prstGeom prst="rect">
          <a:avLst/>
        </a:prstGeom>
        <a:noFill/>
        <a:ln w="9525">
          <a:noFill/>
          <a:miter lim="800000"/>
          <a:headEnd/>
          <a:tailEnd/>
        </a:ln>
      </xdr:spPr>
    </xdr:sp>
    <xdr:clientData/>
  </xdr:twoCellAnchor>
  <xdr:twoCellAnchor>
    <xdr:from>
      <xdr:col>9</xdr:col>
      <xdr:colOff>733425</xdr:colOff>
      <xdr:row>40</xdr:row>
      <xdr:rowOff>47625</xdr:rowOff>
    </xdr:from>
    <xdr:to>
      <xdr:col>11</xdr:col>
      <xdr:colOff>0</xdr:colOff>
      <xdr:row>40</xdr:row>
      <xdr:rowOff>171450</xdr:rowOff>
    </xdr:to>
    <xdr:sp macro="" textlink="">
      <xdr:nvSpPr>
        <xdr:cNvPr id="25" name="Text Box 1"/>
        <xdr:cNvSpPr txBox="1">
          <a:spLocks noChangeArrowheads="1"/>
        </xdr:cNvSpPr>
      </xdr:nvSpPr>
      <xdr:spPr bwMode="auto">
        <a:xfrm>
          <a:off x="4191000" y="7477125"/>
          <a:ext cx="419100" cy="123825"/>
        </a:xfrm>
        <a:prstGeom prst="rect">
          <a:avLst/>
        </a:prstGeom>
        <a:noFill/>
        <a:ln w="9525">
          <a:noFill/>
          <a:miter lim="800000"/>
          <a:headEnd/>
          <a:tailEnd/>
        </a:ln>
      </xdr:spPr>
    </xdr:sp>
    <xdr:clientData/>
  </xdr:twoCellAnchor>
  <xdr:twoCellAnchor>
    <xdr:from>
      <xdr:col>9</xdr:col>
      <xdr:colOff>733425</xdr:colOff>
      <xdr:row>40</xdr:row>
      <xdr:rowOff>9525</xdr:rowOff>
    </xdr:from>
    <xdr:to>
      <xdr:col>11</xdr:col>
      <xdr:colOff>0</xdr:colOff>
      <xdr:row>40</xdr:row>
      <xdr:rowOff>123825</xdr:rowOff>
    </xdr:to>
    <xdr:sp macro="" textlink="">
      <xdr:nvSpPr>
        <xdr:cNvPr id="26" name="Text Box 3"/>
        <xdr:cNvSpPr txBox="1">
          <a:spLocks noChangeArrowheads="1"/>
        </xdr:cNvSpPr>
      </xdr:nvSpPr>
      <xdr:spPr bwMode="auto">
        <a:xfrm>
          <a:off x="4191000" y="7439025"/>
          <a:ext cx="419100" cy="114300"/>
        </a:xfrm>
        <a:prstGeom prst="rect">
          <a:avLst/>
        </a:prstGeom>
        <a:noFill/>
        <a:ln w="9525">
          <a:noFill/>
          <a:miter lim="800000"/>
          <a:headEnd/>
          <a:tailEnd/>
        </a:ln>
      </xdr:spPr>
    </xdr:sp>
    <xdr:clientData/>
  </xdr:twoCellAnchor>
  <xdr:twoCellAnchor>
    <xdr:from>
      <xdr:col>11</xdr:col>
      <xdr:colOff>0</xdr:colOff>
      <xdr:row>39</xdr:row>
      <xdr:rowOff>147888</xdr:rowOff>
    </xdr:from>
    <xdr:to>
      <xdr:col>11</xdr:col>
      <xdr:colOff>139868</xdr:colOff>
      <xdr:row>40</xdr:row>
      <xdr:rowOff>51134</xdr:rowOff>
    </xdr:to>
    <xdr:sp macro="" textlink="">
      <xdr:nvSpPr>
        <xdr:cNvPr id="27" name="Text Box 1"/>
        <xdr:cNvSpPr txBox="1">
          <a:spLocks noChangeArrowheads="1"/>
        </xdr:cNvSpPr>
      </xdr:nvSpPr>
      <xdr:spPr bwMode="auto">
        <a:xfrm>
          <a:off x="4610100" y="7386888"/>
          <a:ext cx="139868" cy="93746"/>
        </a:xfrm>
        <a:prstGeom prst="rect">
          <a:avLst/>
        </a:prstGeom>
        <a:noFill/>
        <a:ln w="9525">
          <a:noFill/>
          <a:miter lim="800000"/>
          <a:headEnd/>
          <a:tailEnd/>
        </a:ln>
      </xdr:spPr>
    </xdr:sp>
    <xdr:clientData/>
  </xdr:twoCellAnchor>
  <xdr:twoCellAnchor>
    <xdr:from>
      <xdr:col>9</xdr:col>
      <xdr:colOff>733425</xdr:colOff>
      <xdr:row>40</xdr:row>
      <xdr:rowOff>9525</xdr:rowOff>
    </xdr:from>
    <xdr:to>
      <xdr:col>11</xdr:col>
      <xdr:colOff>0</xdr:colOff>
      <xdr:row>40</xdr:row>
      <xdr:rowOff>123825</xdr:rowOff>
    </xdr:to>
    <xdr:sp macro="" textlink="">
      <xdr:nvSpPr>
        <xdr:cNvPr id="28" name="Text Box 3"/>
        <xdr:cNvSpPr txBox="1">
          <a:spLocks noChangeArrowheads="1"/>
        </xdr:cNvSpPr>
      </xdr:nvSpPr>
      <xdr:spPr bwMode="auto">
        <a:xfrm>
          <a:off x="4191000" y="7439025"/>
          <a:ext cx="419100" cy="114300"/>
        </a:xfrm>
        <a:prstGeom prst="rect">
          <a:avLst/>
        </a:prstGeom>
        <a:noFill/>
        <a:ln w="9525">
          <a:noFill/>
          <a:miter lim="800000"/>
          <a:headEnd/>
          <a:tailEnd/>
        </a:ln>
      </xdr:spPr>
    </xdr:sp>
    <xdr:clientData/>
  </xdr:twoCellAnchor>
  <xdr:twoCellAnchor>
    <xdr:from>
      <xdr:col>9</xdr:col>
      <xdr:colOff>733425</xdr:colOff>
      <xdr:row>40</xdr:row>
      <xdr:rowOff>47625</xdr:rowOff>
    </xdr:from>
    <xdr:to>
      <xdr:col>11</xdr:col>
      <xdr:colOff>0</xdr:colOff>
      <xdr:row>40</xdr:row>
      <xdr:rowOff>171450</xdr:rowOff>
    </xdr:to>
    <xdr:sp macro="" textlink="">
      <xdr:nvSpPr>
        <xdr:cNvPr id="29" name="Text Box 1"/>
        <xdr:cNvSpPr txBox="1">
          <a:spLocks noChangeArrowheads="1"/>
        </xdr:cNvSpPr>
      </xdr:nvSpPr>
      <xdr:spPr bwMode="auto">
        <a:xfrm>
          <a:off x="4191000" y="7477125"/>
          <a:ext cx="419100" cy="123825"/>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30" name="Text Box 4"/>
        <xdr:cNvSpPr txBox="1">
          <a:spLocks noChangeArrowheads="1"/>
        </xdr:cNvSpPr>
      </xdr:nvSpPr>
      <xdr:spPr bwMode="auto">
        <a:xfrm>
          <a:off x="4191000" y="1543050"/>
          <a:ext cx="0" cy="114300"/>
        </a:xfrm>
        <a:prstGeom prst="rect">
          <a:avLst/>
        </a:prstGeom>
        <a:noFill/>
        <a:ln w="9525">
          <a:noFill/>
          <a:miter lim="800000"/>
          <a:headEnd/>
          <a:tailEnd/>
        </a:ln>
      </xdr:spPr>
    </xdr:sp>
    <xdr:clientData/>
  </xdr:twoCellAnchor>
  <xdr:twoCellAnchor>
    <xdr:from>
      <xdr:col>9</xdr:col>
      <xdr:colOff>873793</xdr:colOff>
      <xdr:row>7</xdr:row>
      <xdr:rowOff>147888</xdr:rowOff>
    </xdr:from>
    <xdr:to>
      <xdr:col>11</xdr:col>
      <xdr:colOff>139868</xdr:colOff>
      <xdr:row>8</xdr:row>
      <xdr:rowOff>51134</xdr:rowOff>
    </xdr:to>
    <xdr:sp macro="" textlink="">
      <xdr:nvSpPr>
        <xdr:cNvPr id="31" name="Text Box 1"/>
        <xdr:cNvSpPr txBox="1">
          <a:spLocks noChangeArrowheads="1"/>
        </xdr:cNvSpPr>
      </xdr:nvSpPr>
      <xdr:spPr bwMode="auto">
        <a:xfrm>
          <a:off x="4188493" y="1481388"/>
          <a:ext cx="561475" cy="93746"/>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32" name="Text Box 4"/>
        <xdr:cNvSpPr txBox="1">
          <a:spLocks noChangeArrowheads="1"/>
        </xdr:cNvSpPr>
      </xdr:nvSpPr>
      <xdr:spPr bwMode="auto">
        <a:xfrm>
          <a:off x="4191000" y="1543050"/>
          <a:ext cx="0" cy="114300"/>
        </a:xfrm>
        <a:prstGeom prst="rect">
          <a:avLst/>
        </a:prstGeom>
        <a:noFill/>
        <a:ln w="9525">
          <a:noFill/>
          <a:miter lim="800000"/>
          <a:headEnd/>
          <a:tailEnd/>
        </a:ln>
      </xdr:spPr>
    </xdr:sp>
    <xdr:clientData/>
  </xdr:twoCellAnchor>
  <xdr:twoCellAnchor>
    <xdr:from>
      <xdr:col>2</xdr:col>
      <xdr:colOff>733425</xdr:colOff>
      <xdr:row>40</xdr:row>
      <xdr:rowOff>47625</xdr:rowOff>
    </xdr:from>
    <xdr:to>
      <xdr:col>4</xdr:col>
      <xdr:colOff>9525</xdr:colOff>
      <xdr:row>40</xdr:row>
      <xdr:rowOff>171450</xdr:rowOff>
    </xdr:to>
    <xdr:sp macro="" textlink="">
      <xdr:nvSpPr>
        <xdr:cNvPr id="33" name="Text Box 1"/>
        <xdr:cNvSpPr txBox="1">
          <a:spLocks noChangeArrowheads="1"/>
        </xdr:cNvSpPr>
      </xdr:nvSpPr>
      <xdr:spPr bwMode="auto">
        <a:xfrm>
          <a:off x="1257300" y="7477125"/>
          <a:ext cx="428625" cy="123825"/>
        </a:xfrm>
        <a:prstGeom prst="rect">
          <a:avLst/>
        </a:prstGeom>
        <a:noFill/>
        <a:ln w="9525">
          <a:noFill/>
          <a:miter lim="800000"/>
          <a:headEnd/>
          <a:tailEnd/>
        </a:ln>
      </xdr:spPr>
    </xdr:sp>
    <xdr:clientData/>
  </xdr:twoCellAnchor>
  <xdr:twoCellAnchor>
    <xdr:from>
      <xdr:col>2</xdr:col>
      <xdr:colOff>733425</xdr:colOff>
      <xdr:row>40</xdr:row>
      <xdr:rowOff>9525</xdr:rowOff>
    </xdr:from>
    <xdr:to>
      <xdr:col>4</xdr:col>
      <xdr:colOff>9525</xdr:colOff>
      <xdr:row>40</xdr:row>
      <xdr:rowOff>123825</xdr:rowOff>
    </xdr:to>
    <xdr:sp macro="" textlink="">
      <xdr:nvSpPr>
        <xdr:cNvPr id="34" name="Text Box 3"/>
        <xdr:cNvSpPr txBox="1">
          <a:spLocks noChangeArrowheads="1"/>
        </xdr:cNvSpPr>
      </xdr:nvSpPr>
      <xdr:spPr bwMode="auto">
        <a:xfrm>
          <a:off x="1257300" y="7439025"/>
          <a:ext cx="428625" cy="114300"/>
        </a:xfrm>
        <a:prstGeom prst="rect">
          <a:avLst/>
        </a:prstGeom>
        <a:noFill/>
        <a:ln w="9525">
          <a:noFill/>
          <a:miter lim="800000"/>
          <a:headEnd/>
          <a:tailEnd/>
        </a:ln>
      </xdr:spPr>
    </xdr:sp>
    <xdr:clientData/>
  </xdr:twoCellAnchor>
  <xdr:twoCellAnchor>
    <xdr:from>
      <xdr:col>4</xdr:col>
      <xdr:colOff>771525</xdr:colOff>
      <xdr:row>40</xdr:row>
      <xdr:rowOff>19050</xdr:rowOff>
    </xdr:from>
    <xdr:to>
      <xdr:col>4</xdr:col>
      <xdr:colOff>981075</xdr:colOff>
      <xdr:row>40</xdr:row>
      <xdr:rowOff>133350</xdr:rowOff>
    </xdr:to>
    <xdr:sp macro="" textlink="">
      <xdr:nvSpPr>
        <xdr:cNvPr id="35" name="Text Box 4"/>
        <xdr:cNvSpPr txBox="1">
          <a:spLocks noChangeArrowheads="1"/>
        </xdr:cNvSpPr>
      </xdr:nvSpPr>
      <xdr:spPr bwMode="auto">
        <a:xfrm>
          <a:off x="2095500" y="7448550"/>
          <a:ext cx="0" cy="114300"/>
        </a:xfrm>
        <a:prstGeom prst="rect">
          <a:avLst/>
        </a:prstGeom>
        <a:noFill/>
        <a:ln w="9525">
          <a:noFill/>
          <a:miter lim="800000"/>
          <a:headEnd/>
          <a:tailEnd/>
        </a:ln>
      </xdr:spPr>
    </xdr:sp>
    <xdr:clientData/>
  </xdr:twoCellAnchor>
  <xdr:twoCellAnchor>
    <xdr:from>
      <xdr:col>4</xdr:col>
      <xdr:colOff>873793</xdr:colOff>
      <xdr:row>39</xdr:row>
      <xdr:rowOff>147888</xdr:rowOff>
    </xdr:from>
    <xdr:to>
      <xdr:col>6</xdr:col>
      <xdr:colOff>139868</xdr:colOff>
      <xdr:row>40</xdr:row>
      <xdr:rowOff>51134</xdr:rowOff>
    </xdr:to>
    <xdr:sp macro="" textlink="">
      <xdr:nvSpPr>
        <xdr:cNvPr id="36" name="Text Box 1"/>
        <xdr:cNvSpPr txBox="1">
          <a:spLocks noChangeArrowheads="1"/>
        </xdr:cNvSpPr>
      </xdr:nvSpPr>
      <xdr:spPr bwMode="auto">
        <a:xfrm>
          <a:off x="2092993" y="7386888"/>
          <a:ext cx="561475" cy="93746"/>
        </a:xfrm>
        <a:prstGeom prst="rect">
          <a:avLst/>
        </a:prstGeom>
        <a:noFill/>
        <a:ln w="9525">
          <a:noFill/>
          <a:miter lim="800000"/>
          <a:headEnd/>
          <a:tailEnd/>
        </a:ln>
      </xdr:spPr>
    </xdr:sp>
    <xdr:clientData/>
  </xdr:twoCellAnchor>
  <xdr:twoCellAnchor>
    <xdr:from>
      <xdr:col>2</xdr:col>
      <xdr:colOff>733425</xdr:colOff>
      <xdr:row>40</xdr:row>
      <xdr:rowOff>9525</xdr:rowOff>
    </xdr:from>
    <xdr:to>
      <xdr:col>4</xdr:col>
      <xdr:colOff>9525</xdr:colOff>
      <xdr:row>40</xdr:row>
      <xdr:rowOff>123825</xdr:rowOff>
    </xdr:to>
    <xdr:sp macro="" textlink="">
      <xdr:nvSpPr>
        <xdr:cNvPr id="37" name="Text Box 3"/>
        <xdr:cNvSpPr txBox="1">
          <a:spLocks noChangeArrowheads="1"/>
        </xdr:cNvSpPr>
      </xdr:nvSpPr>
      <xdr:spPr bwMode="auto">
        <a:xfrm>
          <a:off x="1257300" y="7439025"/>
          <a:ext cx="428625" cy="114300"/>
        </a:xfrm>
        <a:prstGeom prst="rect">
          <a:avLst/>
        </a:prstGeom>
        <a:noFill/>
        <a:ln w="9525">
          <a:noFill/>
          <a:miter lim="800000"/>
          <a:headEnd/>
          <a:tailEnd/>
        </a:ln>
      </xdr:spPr>
    </xdr:sp>
    <xdr:clientData/>
  </xdr:twoCellAnchor>
  <xdr:twoCellAnchor>
    <xdr:from>
      <xdr:col>4</xdr:col>
      <xdr:colOff>771525</xdr:colOff>
      <xdr:row>40</xdr:row>
      <xdr:rowOff>19050</xdr:rowOff>
    </xdr:from>
    <xdr:to>
      <xdr:col>4</xdr:col>
      <xdr:colOff>981075</xdr:colOff>
      <xdr:row>40</xdr:row>
      <xdr:rowOff>133350</xdr:rowOff>
    </xdr:to>
    <xdr:sp macro="" textlink="">
      <xdr:nvSpPr>
        <xdr:cNvPr id="38" name="Text Box 4"/>
        <xdr:cNvSpPr txBox="1">
          <a:spLocks noChangeArrowheads="1"/>
        </xdr:cNvSpPr>
      </xdr:nvSpPr>
      <xdr:spPr bwMode="auto">
        <a:xfrm>
          <a:off x="2095500" y="7448550"/>
          <a:ext cx="0" cy="114300"/>
        </a:xfrm>
        <a:prstGeom prst="rect">
          <a:avLst/>
        </a:prstGeom>
        <a:noFill/>
        <a:ln w="9525">
          <a:noFill/>
          <a:miter lim="800000"/>
          <a:headEnd/>
          <a:tailEnd/>
        </a:ln>
      </xdr:spPr>
    </xdr:sp>
    <xdr:clientData/>
  </xdr:twoCellAnchor>
  <xdr:twoCellAnchor>
    <xdr:from>
      <xdr:col>2</xdr:col>
      <xdr:colOff>733425</xdr:colOff>
      <xdr:row>40</xdr:row>
      <xdr:rowOff>47625</xdr:rowOff>
    </xdr:from>
    <xdr:to>
      <xdr:col>4</xdr:col>
      <xdr:colOff>9525</xdr:colOff>
      <xdr:row>40</xdr:row>
      <xdr:rowOff>171450</xdr:rowOff>
    </xdr:to>
    <xdr:sp macro="" textlink="">
      <xdr:nvSpPr>
        <xdr:cNvPr id="39" name="Text Box 1"/>
        <xdr:cNvSpPr txBox="1">
          <a:spLocks noChangeArrowheads="1"/>
        </xdr:cNvSpPr>
      </xdr:nvSpPr>
      <xdr:spPr bwMode="auto">
        <a:xfrm>
          <a:off x="1257300" y="7477125"/>
          <a:ext cx="428625" cy="123825"/>
        </a:xfrm>
        <a:prstGeom prst="rect">
          <a:avLst/>
        </a:prstGeom>
        <a:noFill/>
        <a:ln w="9525">
          <a:noFill/>
          <a:miter lim="800000"/>
          <a:headEnd/>
          <a:tailEnd/>
        </a:ln>
      </xdr:spPr>
    </xdr:sp>
    <xdr:clientData/>
  </xdr:twoCellAnchor>
  <xdr:twoCellAnchor>
    <xdr:from>
      <xdr:col>9</xdr:col>
      <xdr:colOff>733425</xdr:colOff>
      <xdr:row>40</xdr:row>
      <xdr:rowOff>47625</xdr:rowOff>
    </xdr:from>
    <xdr:to>
      <xdr:col>11</xdr:col>
      <xdr:colOff>0</xdr:colOff>
      <xdr:row>40</xdr:row>
      <xdr:rowOff>171450</xdr:rowOff>
    </xdr:to>
    <xdr:sp macro="" textlink="">
      <xdr:nvSpPr>
        <xdr:cNvPr id="40" name="Text Box 1"/>
        <xdr:cNvSpPr txBox="1">
          <a:spLocks noChangeArrowheads="1"/>
        </xdr:cNvSpPr>
      </xdr:nvSpPr>
      <xdr:spPr bwMode="auto">
        <a:xfrm>
          <a:off x="4191000" y="7477125"/>
          <a:ext cx="419100" cy="123825"/>
        </a:xfrm>
        <a:prstGeom prst="rect">
          <a:avLst/>
        </a:prstGeom>
        <a:noFill/>
        <a:ln w="9525">
          <a:noFill/>
          <a:miter lim="800000"/>
          <a:headEnd/>
          <a:tailEnd/>
        </a:ln>
      </xdr:spPr>
    </xdr:sp>
    <xdr:clientData/>
  </xdr:twoCellAnchor>
  <xdr:twoCellAnchor>
    <xdr:from>
      <xdr:col>9</xdr:col>
      <xdr:colOff>733425</xdr:colOff>
      <xdr:row>40</xdr:row>
      <xdr:rowOff>9525</xdr:rowOff>
    </xdr:from>
    <xdr:to>
      <xdr:col>11</xdr:col>
      <xdr:colOff>0</xdr:colOff>
      <xdr:row>40</xdr:row>
      <xdr:rowOff>123825</xdr:rowOff>
    </xdr:to>
    <xdr:sp macro="" textlink="">
      <xdr:nvSpPr>
        <xdr:cNvPr id="41" name="Text Box 3"/>
        <xdr:cNvSpPr txBox="1">
          <a:spLocks noChangeArrowheads="1"/>
        </xdr:cNvSpPr>
      </xdr:nvSpPr>
      <xdr:spPr bwMode="auto">
        <a:xfrm>
          <a:off x="4191000" y="7439025"/>
          <a:ext cx="419100" cy="114300"/>
        </a:xfrm>
        <a:prstGeom prst="rect">
          <a:avLst/>
        </a:prstGeom>
        <a:noFill/>
        <a:ln w="9525">
          <a:noFill/>
          <a:miter lim="800000"/>
          <a:headEnd/>
          <a:tailEnd/>
        </a:ln>
      </xdr:spPr>
    </xdr:sp>
    <xdr:clientData/>
  </xdr:twoCellAnchor>
  <xdr:twoCellAnchor>
    <xdr:from>
      <xdr:col>11</xdr:col>
      <xdr:colOff>0</xdr:colOff>
      <xdr:row>39</xdr:row>
      <xdr:rowOff>147888</xdr:rowOff>
    </xdr:from>
    <xdr:to>
      <xdr:col>11</xdr:col>
      <xdr:colOff>139868</xdr:colOff>
      <xdr:row>40</xdr:row>
      <xdr:rowOff>51134</xdr:rowOff>
    </xdr:to>
    <xdr:sp macro="" textlink="">
      <xdr:nvSpPr>
        <xdr:cNvPr id="42" name="Text Box 1"/>
        <xdr:cNvSpPr txBox="1">
          <a:spLocks noChangeArrowheads="1"/>
        </xdr:cNvSpPr>
      </xdr:nvSpPr>
      <xdr:spPr bwMode="auto">
        <a:xfrm>
          <a:off x="4610100" y="7386888"/>
          <a:ext cx="139868" cy="93746"/>
        </a:xfrm>
        <a:prstGeom prst="rect">
          <a:avLst/>
        </a:prstGeom>
        <a:noFill/>
        <a:ln w="9525">
          <a:noFill/>
          <a:miter lim="800000"/>
          <a:headEnd/>
          <a:tailEnd/>
        </a:ln>
      </xdr:spPr>
    </xdr:sp>
    <xdr:clientData/>
  </xdr:twoCellAnchor>
  <xdr:twoCellAnchor>
    <xdr:from>
      <xdr:col>9</xdr:col>
      <xdr:colOff>733425</xdr:colOff>
      <xdr:row>40</xdr:row>
      <xdr:rowOff>9525</xdr:rowOff>
    </xdr:from>
    <xdr:to>
      <xdr:col>11</xdr:col>
      <xdr:colOff>0</xdr:colOff>
      <xdr:row>40</xdr:row>
      <xdr:rowOff>123825</xdr:rowOff>
    </xdr:to>
    <xdr:sp macro="" textlink="">
      <xdr:nvSpPr>
        <xdr:cNvPr id="43" name="Text Box 3"/>
        <xdr:cNvSpPr txBox="1">
          <a:spLocks noChangeArrowheads="1"/>
        </xdr:cNvSpPr>
      </xdr:nvSpPr>
      <xdr:spPr bwMode="auto">
        <a:xfrm>
          <a:off x="4191000" y="7439025"/>
          <a:ext cx="419100" cy="114300"/>
        </a:xfrm>
        <a:prstGeom prst="rect">
          <a:avLst/>
        </a:prstGeom>
        <a:noFill/>
        <a:ln w="9525">
          <a:noFill/>
          <a:miter lim="800000"/>
          <a:headEnd/>
          <a:tailEnd/>
        </a:ln>
      </xdr:spPr>
    </xdr:sp>
    <xdr:clientData/>
  </xdr:twoCellAnchor>
  <xdr:twoCellAnchor>
    <xdr:from>
      <xdr:col>9</xdr:col>
      <xdr:colOff>733425</xdr:colOff>
      <xdr:row>40</xdr:row>
      <xdr:rowOff>47625</xdr:rowOff>
    </xdr:from>
    <xdr:to>
      <xdr:col>11</xdr:col>
      <xdr:colOff>0</xdr:colOff>
      <xdr:row>40</xdr:row>
      <xdr:rowOff>171450</xdr:rowOff>
    </xdr:to>
    <xdr:sp macro="" textlink="">
      <xdr:nvSpPr>
        <xdr:cNvPr id="44" name="Text Box 1"/>
        <xdr:cNvSpPr txBox="1">
          <a:spLocks noChangeArrowheads="1"/>
        </xdr:cNvSpPr>
      </xdr:nvSpPr>
      <xdr:spPr bwMode="auto">
        <a:xfrm>
          <a:off x="4191000" y="7477125"/>
          <a:ext cx="419100" cy="123825"/>
        </a:xfrm>
        <a:prstGeom prst="rect">
          <a:avLst/>
        </a:prstGeom>
        <a:noFill/>
        <a:ln w="9525">
          <a:noFill/>
          <a:miter lim="800000"/>
          <a:headEnd/>
          <a:tailEnd/>
        </a:ln>
      </xdr:spPr>
    </xdr:sp>
    <xdr:clientData/>
  </xdr:twoCellAnchor>
  <xdr:twoCellAnchor>
    <xdr:from>
      <xdr:col>9</xdr:col>
      <xdr:colOff>771525</xdr:colOff>
      <xdr:row>40</xdr:row>
      <xdr:rowOff>19050</xdr:rowOff>
    </xdr:from>
    <xdr:to>
      <xdr:col>9</xdr:col>
      <xdr:colOff>981075</xdr:colOff>
      <xdr:row>40</xdr:row>
      <xdr:rowOff>133350</xdr:rowOff>
    </xdr:to>
    <xdr:sp macro="" textlink="">
      <xdr:nvSpPr>
        <xdr:cNvPr id="45" name="Text Box 4"/>
        <xdr:cNvSpPr txBox="1">
          <a:spLocks noChangeArrowheads="1"/>
        </xdr:cNvSpPr>
      </xdr:nvSpPr>
      <xdr:spPr bwMode="auto">
        <a:xfrm>
          <a:off x="4191000" y="7448550"/>
          <a:ext cx="0" cy="114300"/>
        </a:xfrm>
        <a:prstGeom prst="rect">
          <a:avLst/>
        </a:prstGeom>
        <a:noFill/>
        <a:ln w="9525">
          <a:noFill/>
          <a:miter lim="800000"/>
          <a:headEnd/>
          <a:tailEnd/>
        </a:ln>
      </xdr:spPr>
    </xdr:sp>
    <xdr:clientData/>
  </xdr:twoCellAnchor>
  <xdr:twoCellAnchor>
    <xdr:from>
      <xdr:col>9</xdr:col>
      <xdr:colOff>873793</xdr:colOff>
      <xdr:row>39</xdr:row>
      <xdr:rowOff>147888</xdr:rowOff>
    </xdr:from>
    <xdr:to>
      <xdr:col>11</xdr:col>
      <xdr:colOff>139868</xdr:colOff>
      <xdr:row>40</xdr:row>
      <xdr:rowOff>51134</xdr:rowOff>
    </xdr:to>
    <xdr:sp macro="" textlink="">
      <xdr:nvSpPr>
        <xdr:cNvPr id="46" name="Text Box 1"/>
        <xdr:cNvSpPr txBox="1">
          <a:spLocks noChangeArrowheads="1"/>
        </xdr:cNvSpPr>
      </xdr:nvSpPr>
      <xdr:spPr bwMode="auto">
        <a:xfrm>
          <a:off x="4188493" y="7386888"/>
          <a:ext cx="561475" cy="93746"/>
        </a:xfrm>
        <a:prstGeom prst="rect">
          <a:avLst/>
        </a:prstGeom>
        <a:noFill/>
        <a:ln w="9525">
          <a:noFill/>
          <a:miter lim="800000"/>
          <a:headEnd/>
          <a:tailEnd/>
        </a:ln>
      </xdr:spPr>
    </xdr:sp>
    <xdr:clientData/>
  </xdr:twoCellAnchor>
  <xdr:twoCellAnchor>
    <xdr:from>
      <xdr:col>9</xdr:col>
      <xdr:colOff>771525</xdr:colOff>
      <xdr:row>40</xdr:row>
      <xdr:rowOff>19050</xdr:rowOff>
    </xdr:from>
    <xdr:to>
      <xdr:col>9</xdr:col>
      <xdr:colOff>981075</xdr:colOff>
      <xdr:row>40</xdr:row>
      <xdr:rowOff>133350</xdr:rowOff>
    </xdr:to>
    <xdr:sp macro="" textlink="">
      <xdr:nvSpPr>
        <xdr:cNvPr id="47" name="Text Box 4"/>
        <xdr:cNvSpPr txBox="1">
          <a:spLocks noChangeArrowheads="1"/>
        </xdr:cNvSpPr>
      </xdr:nvSpPr>
      <xdr:spPr bwMode="auto">
        <a:xfrm>
          <a:off x="4191000" y="7448550"/>
          <a:ext cx="0" cy="1143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24</xdr:row>
      <xdr:rowOff>9525</xdr:rowOff>
    </xdr:from>
    <xdr:to>
      <xdr:col>4</xdr:col>
      <xdr:colOff>9525</xdr:colOff>
      <xdr:row>24</xdr:row>
      <xdr:rowOff>123825</xdr:rowOff>
    </xdr:to>
    <xdr:sp macro="" textlink="">
      <xdr:nvSpPr>
        <xdr:cNvPr id="2" name="Text Box 3"/>
        <xdr:cNvSpPr txBox="1">
          <a:spLocks noChangeArrowheads="1"/>
        </xdr:cNvSpPr>
      </xdr:nvSpPr>
      <xdr:spPr bwMode="auto">
        <a:xfrm>
          <a:off x="1428750" y="4581525"/>
          <a:ext cx="48577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3" name="Text Box 4"/>
        <xdr:cNvSpPr txBox="1">
          <a:spLocks noChangeArrowheads="1"/>
        </xdr:cNvSpPr>
      </xdr:nvSpPr>
      <xdr:spPr bwMode="auto">
        <a:xfrm>
          <a:off x="2381250" y="4591050"/>
          <a:ext cx="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4" name="Text Box 1"/>
        <xdr:cNvSpPr txBox="1">
          <a:spLocks noChangeArrowheads="1"/>
        </xdr:cNvSpPr>
      </xdr:nvSpPr>
      <xdr:spPr bwMode="auto">
        <a:xfrm>
          <a:off x="1428750" y="4619625"/>
          <a:ext cx="485775" cy="123825"/>
        </a:xfrm>
        <a:prstGeom prst="rect">
          <a:avLst/>
        </a:prstGeom>
        <a:noFill/>
        <a:ln w="9525">
          <a:noFill/>
          <a:miter lim="800000"/>
          <a:headEnd/>
          <a:tailEnd/>
        </a:ln>
      </xdr:spPr>
    </xdr:sp>
    <xdr:clientData/>
  </xdr:twoCellAnchor>
  <xdr:twoCellAnchor>
    <xdr:from>
      <xdr:col>9</xdr:col>
      <xdr:colOff>733425</xdr:colOff>
      <xdr:row>24</xdr:row>
      <xdr:rowOff>9525</xdr:rowOff>
    </xdr:from>
    <xdr:to>
      <xdr:col>11</xdr:col>
      <xdr:colOff>0</xdr:colOff>
      <xdr:row>24</xdr:row>
      <xdr:rowOff>123825</xdr:rowOff>
    </xdr:to>
    <xdr:sp macro="" textlink="">
      <xdr:nvSpPr>
        <xdr:cNvPr id="5" name="Text Box 3"/>
        <xdr:cNvSpPr txBox="1">
          <a:spLocks noChangeArrowheads="1"/>
        </xdr:cNvSpPr>
      </xdr:nvSpPr>
      <xdr:spPr bwMode="auto">
        <a:xfrm>
          <a:off x="4762500" y="4581525"/>
          <a:ext cx="476250" cy="114300"/>
        </a:xfrm>
        <a:prstGeom prst="rect">
          <a:avLst/>
        </a:prstGeom>
        <a:noFill/>
        <a:ln w="9525">
          <a:noFill/>
          <a:miter lim="800000"/>
          <a:headEnd/>
          <a:tailEnd/>
        </a:ln>
      </xdr:spPr>
    </xdr:sp>
    <xdr:clientData/>
  </xdr:twoCellAnchor>
  <xdr:twoCellAnchor>
    <xdr:from>
      <xdr:col>9</xdr:col>
      <xdr:colOff>733425</xdr:colOff>
      <xdr:row>24</xdr:row>
      <xdr:rowOff>47625</xdr:rowOff>
    </xdr:from>
    <xdr:to>
      <xdr:col>11</xdr:col>
      <xdr:colOff>0</xdr:colOff>
      <xdr:row>24</xdr:row>
      <xdr:rowOff>171450</xdr:rowOff>
    </xdr:to>
    <xdr:sp macro="" textlink="">
      <xdr:nvSpPr>
        <xdr:cNvPr id="6" name="Text Box 1"/>
        <xdr:cNvSpPr txBox="1">
          <a:spLocks noChangeArrowheads="1"/>
        </xdr:cNvSpPr>
      </xdr:nvSpPr>
      <xdr:spPr bwMode="auto">
        <a:xfrm>
          <a:off x="4762500" y="4619625"/>
          <a:ext cx="476250" cy="123825"/>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7" name="Text Box 1"/>
        <xdr:cNvSpPr txBox="1">
          <a:spLocks noChangeArrowheads="1"/>
        </xdr:cNvSpPr>
      </xdr:nvSpPr>
      <xdr:spPr bwMode="auto">
        <a:xfrm>
          <a:off x="1428750" y="4619625"/>
          <a:ext cx="485775" cy="123825"/>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8" name="Text Box 3"/>
        <xdr:cNvSpPr txBox="1">
          <a:spLocks noChangeArrowheads="1"/>
        </xdr:cNvSpPr>
      </xdr:nvSpPr>
      <xdr:spPr bwMode="auto">
        <a:xfrm>
          <a:off x="1428750" y="4581525"/>
          <a:ext cx="48577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9" name="Text Box 4"/>
        <xdr:cNvSpPr txBox="1">
          <a:spLocks noChangeArrowheads="1"/>
        </xdr:cNvSpPr>
      </xdr:nvSpPr>
      <xdr:spPr bwMode="auto">
        <a:xfrm>
          <a:off x="2381250" y="4591050"/>
          <a:ext cx="0" cy="114300"/>
        </a:xfrm>
        <a:prstGeom prst="rect">
          <a:avLst/>
        </a:prstGeom>
        <a:noFill/>
        <a:ln w="9525">
          <a:noFill/>
          <a:miter lim="800000"/>
          <a:headEnd/>
          <a:tailEnd/>
        </a:ln>
      </xdr:spPr>
    </xdr:sp>
    <xdr:clientData/>
  </xdr:twoCellAnchor>
  <xdr:twoCellAnchor>
    <xdr:from>
      <xdr:col>4</xdr:col>
      <xdr:colOff>873793</xdr:colOff>
      <xdr:row>23</xdr:row>
      <xdr:rowOff>147888</xdr:rowOff>
    </xdr:from>
    <xdr:to>
      <xdr:col>6</xdr:col>
      <xdr:colOff>139868</xdr:colOff>
      <xdr:row>24</xdr:row>
      <xdr:rowOff>51134</xdr:rowOff>
    </xdr:to>
    <xdr:sp macro="" textlink="">
      <xdr:nvSpPr>
        <xdr:cNvPr id="10" name="Text Box 1"/>
        <xdr:cNvSpPr txBox="1">
          <a:spLocks noChangeArrowheads="1"/>
        </xdr:cNvSpPr>
      </xdr:nvSpPr>
      <xdr:spPr bwMode="auto">
        <a:xfrm>
          <a:off x="2378743" y="4529388"/>
          <a:ext cx="618625" cy="93746"/>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11" name="Text Box 3"/>
        <xdr:cNvSpPr txBox="1">
          <a:spLocks noChangeArrowheads="1"/>
        </xdr:cNvSpPr>
      </xdr:nvSpPr>
      <xdr:spPr bwMode="auto">
        <a:xfrm>
          <a:off x="1428750" y="4581525"/>
          <a:ext cx="48577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12" name="Text Box 4"/>
        <xdr:cNvSpPr txBox="1">
          <a:spLocks noChangeArrowheads="1"/>
        </xdr:cNvSpPr>
      </xdr:nvSpPr>
      <xdr:spPr bwMode="auto">
        <a:xfrm>
          <a:off x="2381250" y="4591050"/>
          <a:ext cx="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13" name="Text Box 1"/>
        <xdr:cNvSpPr txBox="1">
          <a:spLocks noChangeArrowheads="1"/>
        </xdr:cNvSpPr>
      </xdr:nvSpPr>
      <xdr:spPr bwMode="auto">
        <a:xfrm>
          <a:off x="1428750" y="4619625"/>
          <a:ext cx="485775" cy="123825"/>
        </a:xfrm>
        <a:prstGeom prst="rect">
          <a:avLst/>
        </a:prstGeom>
        <a:noFill/>
        <a:ln w="9525">
          <a:noFill/>
          <a:miter lim="800000"/>
          <a:headEnd/>
          <a:tailEnd/>
        </a:ln>
      </xdr:spPr>
    </xdr:sp>
    <xdr:clientData/>
  </xdr:twoCellAnchor>
  <xdr:twoCellAnchor>
    <xdr:from>
      <xdr:col>9</xdr:col>
      <xdr:colOff>733425</xdr:colOff>
      <xdr:row>24</xdr:row>
      <xdr:rowOff>47625</xdr:rowOff>
    </xdr:from>
    <xdr:to>
      <xdr:col>11</xdr:col>
      <xdr:colOff>0</xdr:colOff>
      <xdr:row>24</xdr:row>
      <xdr:rowOff>171450</xdr:rowOff>
    </xdr:to>
    <xdr:sp macro="" textlink="">
      <xdr:nvSpPr>
        <xdr:cNvPr id="14" name="Text Box 1"/>
        <xdr:cNvSpPr txBox="1">
          <a:spLocks noChangeArrowheads="1"/>
        </xdr:cNvSpPr>
      </xdr:nvSpPr>
      <xdr:spPr bwMode="auto">
        <a:xfrm>
          <a:off x="4762500" y="4619625"/>
          <a:ext cx="476250" cy="123825"/>
        </a:xfrm>
        <a:prstGeom prst="rect">
          <a:avLst/>
        </a:prstGeom>
        <a:noFill/>
        <a:ln w="9525">
          <a:noFill/>
          <a:miter lim="800000"/>
          <a:headEnd/>
          <a:tailEnd/>
        </a:ln>
      </xdr:spPr>
    </xdr:sp>
    <xdr:clientData/>
  </xdr:twoCellAnchor>
  <xdr:twoCellAnchor>
    <xdr:from>
      <xdr:col>9</xdr:col>
      <xdr:colOff>733425</xdr:colOff>
      <xdr:row>24</xdr:row>
      <xdr:rowOff>9525</xdr:rowOff>
    </xdr:from>
    <xdr:to>
      <xdr:col>11</xdr:col>
      <xdr:colOff>0</xdr:colOff>
      <xdr:row>24</xdr:row>
      <xdr:rowOff>123825</xdr:rowOff>
    </xdr:to>
    <xdr:sp macro="" textlink="">
      <xdr:nvSpPr>
        <xdr:cNvPr id="15" name="Text Box 3"/>
        <xdr:cNvSpPr txBox="1">
          <a:spLocks noChangeArrowheads="1"/>
        </xdr:cNvSpPr>
      </xdr:nvSpPr>
      <xdr:spPr bwMode="auto">
        <a:xfrm>
          <a:off x="4762500" y="4581525"/>
          <a:ext cx="476250" cy="114300"/>
        </a:xfrm>
        <a:prstGeom prst="rect">
          <a:avLst/>
        </a:prstGeom>
        <a:noFill/>
        <a:ln w="9525">
          <a:noFill/>
          <a:miter lim="800000"/>
          <a:headEnd/>
          <a:tailEnd/>
        </a:ln>
      </xdr:spPr>
    </xdr:sp>
    <xdr:clientData/>
  </xdr:twoCellAnchor>
  <xdr:twoCellAnchor>
    <xdr:from>
      <xdr:col>11</xdr:col>
      <xdr:colOff>0</xdr:colOff>
      <xdr:row>23</xdr:row>
      <xdr:rowOff>147888</xdr:rowOff>
    </xdr:from>
    <xdr:to>
      <xdr:col>11</xdr:col>
      <xdr:colOff>139868</xdr:colOff>
      <xdr:row>24</xdr:row>
      <xdr:rowOff>51134</xdr:rowOff>
    </xdr:to>
    <xdr:sp macro="" textlink="">
      <xdr:nvSpPr>
        <xdr:cNvPr id="16" name="Text Box 1"/>
        <xdr:cNvSpPr txBox="1">
          <a:spLocks noChangeArrowheads="1"/>
        </xdr:cNvSpPr>
      </xdr:nvSpPr>
      <xdr:spPr bwMode="auto">
        <a:xfrm>
          <a:off x="5238750" y="4529388"/>
          <a:ext cx="139868" cy="93746"/>
        </a:xfrm>
        <a:prstGeom prst="rect">
          <a:avLst/>
        </a:prstGeom>
        <a:noFill/>
        <a:ln w="9525">
          <a:noFill/>
          <a:miter lim="800000"/>
          <a:headEnd/>
          <a:tailEnd/>
        </a:ln>
      </xdr:spPr>
    </xdr:sp>
    <xdr:clientData/>
  </xdr:twoCellAnchor>
  <xdr:twoCellAnchor>
    <xdr:from>
      <xdr:col>9</xdr:col>
      <xdr:colOff>733425</xdr:colOff>
      <xdr:row>24</xdr:row>
      <xdr:rowOff>9525</xdr:rowOff>
    </xdr:from>
    <xdr:to>
      <xdr:col>11</xdr:col>
      <xdr:colOff>0</xdr:colOff>
      <xdr:row>24</xdr:row>
      <xdr:rowOff>123825</xdr:rowOff>
    </xdr:to>
    <xdr:sp macro="" textlink="">
      <xdr:nvSpPr>
        <xdr:cNvPr id="17" name="Text Box 3"/>
        <xdr:cNvSpPr txBox="1">
          <a:spLocks noChangeArrowheads="1"/>
        </xdr:cNvSpPr>
      </xdr:nvSpPr>
      <xdr:spPr bwMode="auto">
        <a:xfrm>
          <a:off x="4762500" y="4581525"/>
          <a:ext cx="476250" cy="114300"/>
        </a:xfrm>
        <a:prstGeom prst="rect">
          <a:avLst/>
        </a:prstGeom>
        <a:noFill/>
        <a:ln w="9525">
          <a:noFill/>
          <a:miter lim="800000"/>
          <a:headEnd/>
          <a:tailEnd/>
        </a:ln>
      </xdr:spPr>
    </xdr:sp>
    <xdr:clientData/>
  </xdr:twoCellAnchor>
  <xdr:twoCellAnchor>
    <xdr:from>
      <xdr:col>9</xdr:col>
      <xdr:colOff>733425</xdr:colOff>
      <xdr:row>24</xdr:row>
      <xdr:rowOff>47625</xdr:rowOff>
    </xdr:from>
    <xdr:to>
      <xdr:col>11</xdr:col>
      <xdr:colOff>0</xdr:colOff>
      <xdr:row>24</xdr:row>
      <xdr:rowOff>171450</xdr:rowOff>
    </xdr:to>
    <xdr:sp macro="" textlink="">
      <xdr:nvSpPr>
        <xdr:cNvPr id="18" name="Text Box 1"/>
        <xdr:cNvSpPr txBox="1">
          <a:spLocks noChangeArrowheads="1"/>
        </xdr:cNvSpPr>
      </xdr:nvSpPr>
      <xdr:spPr bwMode="auto">
        <a:xfrm>
          <a:off x="4762500" y="4619625"/>
          <a:ext cx="476250" cy="123825"/>
        </a:xfrm>
        <a:prstGeom prst="rect">
          <a:avLst/>
        </a:prstGeom>
        <a:noFill/>
        <a:ln w="9525">
          <a:noFill/>
          <a:miter lim="800000"/>
          <a:headEnd/>
          <a:tailEnd/>
        </a:ln>
      </xdr:spPr>
    </xdr:sp>
    <xdr:clientData/>
  </xdr:twoCellAnchor>
  <xdr:twoCellAnchor>
    <xdr:from>
      <xdr:col>9</xdr:col>
      <xdr:colOff>771525</xdr:colOff>
      <xdr:row>24</xdr:row>
      <xdr:rowOff>19050</xdr:rowOff>
    </xdr:from>
    <xdr:to>
      <xdr:col>9</xdr:col>
      <xdr:colOff>981075</xdr:colOff>
      <xdr:row>24</xdr:row>
      <xdr:rowOff>133350</xdr:rowOff>
    </xdr:to>
    <xdr:sp macro="" textlink="">
      <xdr:nvSpPr>
        <xdr:cNvPr id="19" name="Text Box 4"/>
        <xdr:cNvSpPr txBox="1">
          <a:spLocks noChangeArrowheads="1"/>
        </xdr:cNvSpPr>
      </xdr:nvSpPr>
      <xdr:spPr bwMode="auto">
        <a:xfrm>
          <a:off x="4762500" y="4591050"/>
          <a:ext cx="0" cy="114300"/>
        </a:xfrm>
        <a:prstGeom prst="rect">
          <a:avLst/>
        </a:prstGeom>
        <a:noFill/>
        <a:ln w="9525">
          <a:noFill/>
          <a:miter lim="800000"/>
          <a:headEnd/>
          <a:tailEnd/>
        </a:ln>
      </xdr:spPr>
    </xdr:sp>
    <xdr:clientData/>
  </xdr:twoCellAnchor>
  <xdr:twoCellAnchor>
    <xdr:from>
      <xdr:col>9</xdr:col>
      <xdr:colOff>873793</xdr:colOff>
      <xdr:row>23</xdr:row>
      <xdr:rowOff>147888</xdr:rowOff>
    </xdr:from>
    <xdr:to>
      <xdr:col>11</xdr:col>
      <xdr:colOff>139868</xdr:colOff>
      <xdr:row>24</xdr:row>
      <xdr:rowOff>51134</xdr:rowOff>
    </xdr:to>
    <xdr:sp macro="" textlink="">
      <xdr:nvSpPr>
        <xdr:cNvPr id="20" name="Text Box 1"/>
        <xdr:cNvSpPr txBox="1">
          <a:spLocks noChangeArrowheads="1"/>
        </xdr:cNvSpPr>
      </xdr:nvSpPr>
      <xdr:spPr bwMode="auto">
        <a:xfrm>
          <a:off x="4759993" y="4529388"/>
          <a:ext cx="618625" cy="93746"/>
        </a:xfrm>
        <a:prstGeom prst="rect">
          <a:avLst/>
        </a:prstGeom>
        <a:noFill/>
        <a:ln w="9525">
          <a:noFill/>
          <a:miter lim="800000"/>
          <a:headEnd/>
          <a:tailEnd/>
        </a:ln>
      </xdr:spPr>
    </xdr:sp>
    <xdr:clientData/>
  </xdr:twoCellAnchor>
  <xdr:twoCellAnchor>
    <xdr:from>
      <xdr:col>9</xdr:col>
      <xdr:colOff>771525</xdr:colOff>
      <xdr:row>24</xdr:row>
      <xdr:rowOff>19050</xdr:rowOff>
    </xdr:from>
    <xdr:to>
      <xdr:col>9</xdr:col>
      <xdr:colOff>981075</xdr:colOff>
      <xdr:row>24</xdr:row>
      <xdr:rowOff>133350</xdr:rowOff>
    </xdr:to>
    <xdr:sp macro="" textlink="">
      <xdr:nvSpPr>
        <xdr:cNvPr id="21" name="Text Box 4"/>
        <xdr:cNvSpPr txBox="1">
          <a:spLocks noChangeArrowheads="1"/>
        </xdr:cNvSpPr>
      </xdr:nvSpPr>
      <xdr:spPr bwMode="auto">
        <a:xfrm>
          <a:off x="4762500" y="4591050"/>
          <a:ext cx="0" cy="114300"/>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22"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3"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24"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25"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26"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7"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4</xdr:col>
      <xdr:colOff>851381</xdr:colOff>
      <xdr:row>8</xdr:row>
      <xdr:rowOff>69448</xdr:rowOff>
    </xdr:from>
    <xdr:to>
      <xdr:col>6</xdr:col>
      <xdr:colOff>117456</xdr:colOff>
      <xdr:row>8</xdr:row>
      <xdr:rowOff>196811</xdr:rowOff>
    </xdr:to>
    <xdr:sp macro="" textlink="">
      <xdr:nvSpPr>
        <xdr:cNvPr id="28" name="Text Box 1"/>
        <xdr:cNvSpPr txBox="1">
          <a:spLocks noChangeArrowheads="1"/>
        </xdr:cNvSpPr>
      </xdr:nvSpPr>
      <xdr:spPr bwMode="auto">
        <a:xfrm>
          <a:off x="2384906" y="1593448"/>
          <a:ext cx="590050" cy="117838"/>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29"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0"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31"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2"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3"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34"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35"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6"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37" name="Text Box 1"/>
        <xdr:cNvSpPr txBox="1">
          <a:spLocks noChangeArrowheads="1"/>
        </xdr:cNvSpPr>
      </xdr:nvSpPr>
      <xdr:spPr bwMode="auto">
        <a:xfrm>
          <a:off x="2378743" y="1481388"/>
          <a:ext cx="618625" cy="93746"/>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38"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9"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0"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41"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42"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3"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44"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5"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46" name="Text Box 1"/>
        <xdr:cNvSpPr txBox="1">
          <a:spLocks noChangeArrowheads="1"/>
        </xdr:cNvSpPr>
      </xdr:nvSpPr>
      <xdr:spPr bwMode="auto">
        <a:xfrm>
          <a:off x="2378743" y="1481388"/>
          <a:ext cx="618625" cy="93746"/>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47"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8"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9"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50"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51" name="Text Box 4"/>
        <xdr:cNvSpPr txBox="1">
          <a:spLocks noChangeArrowheads="1"/>
        </xdr:cNvSpPr>
      </xdr:nvSpPr>
      <xdr:spPr bwMode="auto">
        <a:xfrm>
          <a:off x="3333750" y="1543050"/>
          <a:ext cx="0" cy="114300"/>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52" name="Text Box 3"/>
        <xdr:cNvSpPr txBox="1">
          <a:spLocks noChangeArrowheads="1"/>
        </xdr:cNvSpPr>
      </xdr:nvSpPr>
      <xdr:spPr bwMode="auto">
        <a:xfrm>
          <a:off x="4762500" y="1533525"/>
          <a:ext cx="476250" cy="114300"/>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53" name="Text Box 1"/>
        <xdr:cNvSpPr txBox="1">
          <a:spLocks noChangeArrowheads="1"/>
        </xdr:cNvSpPr>
      </xdr:nvSpPr>
      <xdr:spPr bwMode="auto">
        <a:xfrm>
          <a:off x="4762500" y="1571625"/>
          <a:ext cx="476250" cy="123825"/>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54" name="Text Box 1"/>
        <xdr:cNvSpPr txBox="1">
          <a:spLocks noChangeArrowheads="1"/>
        </xdr:cNvSpPr>
      </xdr:nvSpPr>
      <xdr:spPr bwMode="auto">
        <a:xfrm>
          <a:off x="4762500" y="1571625"/>
          <a:ext cx="476250" cy="123825"/>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55" name="Text Box 3"/>
        <xdr:cNvSpPr txBox="1">
          <a:spLocks noChangeArrowheads="1"/>
        </xdr:cNvSpPr>
      </xdr:nvSpPr>
      <xdr:spPr bwMode="auto">
        <a:xfrm>
          <a:off x="4762500" y="1533525"/>
          <a:ext cx="476250" cy="114300"/>
        </a:xfrm>
        <a:prstGeom prst="rect">
          <a:avLst/>
        </a:prstGeom>
        <a:noFill/>
        <a:ln w="9525">
          <a:noFill/>
          <a:miter lim="800000"/>
          <a:headEnd/>
          <a:tailEnd/>
        </a:ln>
      </xdr:spPr>
    </xdr:sp>
    <xdr:clientData/>
  </xdr:twoCellAnchor>
  <xdr:twoCellAnchor>
    <xdr:from>
      <xdr:col>11</xdr:col>
      <xdr:colOff>0</xdr:colOff>
      <xdr:row>7</xdr:row>
      <xdr:rowOff>147888</xdr:rowOff>
    </xdr:from>
    <xdr:to>
      <xdr:col>11</xdr:col>
      <xdr:colOff>139868</xdr:colOff>
      <xdr:row>8</xdr:row>
      <xdr:rowOff>51134</xdr:rowOff>
    </xdr:to>
    <xdr:sp macro="" textlink="">
      <xdr:nvSpPr>
        <xdr:cNvPr id="56" name="Text Box 1"/>
        <xdr:cNvSpPr txBox="1">
          <a:spLocks noChangeArrowheads="1"/>
        </xdr:cNvSpPr>
      </xdr:nvSpPr>
      <xdr:spPr bwMode="auto">
        <a:xfrm>
          <a:off x="5238750" y="1481388"/>
          <a:ext cx="139868" cy="93746"/>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57" name="Text Box 3"/>
        <xdr:cNvSpPr txBox="1">
          <a:spLocks noChangeArrowheads="1"/>
        </xdr:cNvSpPr>
      </xdr:nvSpPr>
      <xdr:spPr bwMode="auto">
        <a:xfrm>
          <a:off x="4762500" y="1533525"/>
          <a:ext cx="476250" cy="114300"/>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58" name="Text Box 1"/>
        <xdr:cNvSpPr txBox="1">
          <a:spLocks noChangeArrowheads="1"/>
        </xdr:cNvSpPr>
      </xdr:nvSpPr>
      <xdr:spPr bwMode="auto">
        <a:xfrm>
          <a:off x="4762500" y="1571625"/>
          <a:ext cx="476250" cy="123825"/>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59" name="Text Box 4"/>
        <xdr:cNvSpPr txBox="1">
          <a:spLocks noChangeArrowheads="1"/>
        </xdr:cNvSpPr>
      </xdr:nvSpPr>
      <xdr:spPr bwMode="auto">
        <a:xfrm>
          <a:off x="4762500" y="1543050"/>
          <a:ext cx="0" cy="114300"/>
        </a:xfrm>
        <a:prstGeom prst="rect">
          <a:avLst/>
        </a:prstGeom>
        <a:noFill/>
        <a:ln w="9525">
          <a:noFill/>
          <a:miter lim="800000"/>
          <a:headEnd/>
          <a:tailEnd/>
        </a:ln>
      </xdr:spPr>
    </xdr:sp>
    <xdr:clientData/>
  </xdr:twoCellAnchor>
  <xdr:twoCellAnchor>
    <xdr:from>
      <xdr:col>9</xdr:col>
      <xdr:colOff>873793</xdr:colOff>
      <xdr:row>7</xdr:row>
      <xdr:rowOff>147888</xdr:rowOff>
    </xdr:from>
    <xdr:to>
      <xdr:col>11</xdr:col>
      <xdr:colOff>139868</xdr:colOff>
      <xdr:row>8</xdr:row>
      <xdr:rowOff>51134</xdr:rowOff>
    </xdr:to>
    <xdr:sp macro="" textlink="">
      <xdr:nvSpPr>
        <xdr:cNvPr id="60" name="Text Box 1"/>
        <xdr:cNvSpPr txBox="1">
          <a:spLocks noChangeArrowheads="1"/>
        </xdr:cNvSpPr>
      </xdr:nvSpPr>
      <xdr:spPr bwMode="auto">
        <a:xfrm>
          <a:off x="4759993" y="1481388"/>
          <a:ext cx="618625" cy="93746"/>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61" name="Text Box 4"/>
        <xdr:cNvSpPr txBox="1">
          <a:spLocks noChangeArrowheads="1"/>
        </xdr:cNvSpPr>
      </xdr:nvSpPr>
      <xdr:spPr bwMode="auto">
        <a:xfrm>
          <a:off x="476250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62"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63"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64"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65" name="Text Box 1"/>
        <xdr:cNvSpPr txBox="1">
          <a:spLocks noChangeArrowheads="1"/>
        </xdr:cNvSpPr>
      </xdr:nvSpPr>
      <xdr:spPr bwMode="auto">
        <a:xfrm>
          <a:off x="2378743" y="1481388"/>
          <a:ext cx="618625" cy="93746"/>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66" name="Text Box 3"/>
        <xdr:cNvSpPr txBox="1">
          <a:spLocks noChangeArrowheads="1"/>
        </xdr:cNvSpPr>
      </xdr:nvSpPr>
      <xdr:spPr bwMode="auto">
        <a:xfrm>
          <a:off x="1428750" y="1533525"/>
          <a:ext cx="48577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67" name="Text Box 4"/>
        <xdr:cNvSpPr txBox="1">
          <a:spLocks noChangeArrowheads="1"/>
        </xdr:cNvSpPr>
      </xdr:nvSpPr>
      <xdr:spPr bwMode="auto">
        <a:xfrm>
          <a:off x="2381250" y="1543050"/>
          <a:ext cx="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68" name="Text Box 1"/>
        <xdr:cNvSpPr txBox="1">
          <a:spLocks noChangeArrowheads="1"/>
        </xdr:cNvSpPr>
      </xdr:nvSpPr>
      <xdr:spPr bwMode="auto">
        <a:xfrm>
          <a:off x="1428750" y="1571625"/>
          <a:ext cx="485775" cy="123825"/>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69" name="Text Box 1"/>
        <xdr:cNvSpPr txBox="1">
          <a:spLocks noChangeArrowheads="1"/>
        </xdr:cNvSpPr>
      </xdr:nvSpPr>
      <xdr:spPr bwMode="auto">
        <a:xfrm>
          <a:off x="4762500" y="1571625"/>
          <a:ext cx="476250" cy="123825"/>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70" name="Text Box 3"/>
        <xdr:cNvSpPr txBox="1">
          <a:spLocks noChangeArrowheads="1"/>
        </xdr:cNvSpPr>
      </xdr:nvSpPr>
      <xdr:spPr bwMode="auto">
        <a:xfrm>
          <a:off x="4762500" y="1533525"/>
          <a:ext cx="476250" cy="114300"/>
        </a:xfrm>
        <a:prstGeom prst="rect">
          <a:avLst/>
        </a:prstGeom>
        <a:noFill/>
        <a:ln w="9525">
          <a:noFill/>
          <a:miter lim="800000"/>
          <a:headEnd/>
          <a:tailEnd/>
        </a:ln>
      </xdr:spPr>
    </xdr:sp>
    <xdr:clientData/>
  </xdr:twoCellAnchor>
  <xdr:twoCellAnchor>
    <xdr:from>
      <xdr:col>11</xdr:col>
      <xdr:colOff>0</xdr:colOff>
      <xdr:row>7</xdr:row>
      <xdr:rowOff>147888</xdr:rowOff>
    </xdr:from>
    <xdr:to>
      <xdr:col>11</xdr:col>
      <xdr:colOff>139868</xdr:colOff>
      <xdr:row>8</xdr:row>
      <xdr:rowOff>51134</xdr:rowOff>
    </xdr:to>
    <xdr:sp macro="" textlink="">
      <xdr:nvSpPr>
        <xdr:cNvPr id="71" name="Text Box 1"/>
        <xdr:cNvSpPr txBox="1">
          <a:spLocks noChangeArrowheads="1"/>
        </xdr:cNvSpPr>
      </xdr:nvSpPr>
      <xdr:spPr bwMode="auto">
        <a:xfrm>
          <a:off x="5238750" y="1481388"/>
          <a:ext cx="139868" cy="93746"/>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72" name="Text Box 3"/>
        <xdr:cNvSpPr txBox="1">
          <a:spLocks noChangeArrowheads="1"/>
        </xdr:cNvSpPr>
      </xdr:nvSpPr>
      <xdr:spPr bwMode="auto">
        <a:xfrm>
          <a:off x="4762500" y="1533525"/>
          <a:ext cx="476250" cy="114300"/>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73" name="Text Box 1"/>
        <xdr:cNvSpPr txBox="1">
          <a:spLocks noChangeArrowheads="1"/>
        </xdr:cNvSpPr>
      </xdr:nvSpPr>
      <xdr:spPr bwMode="auto">
        <a:xfrm>
          <a:off x="4762500" y="1571625"/>
          <a:ext cx="476250" cy="123825"/>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74" name="Text Box 4"/>
        <xdr:cNvSpPr txBox="1">
          <a:spLocks noChangeArrowheads="1"/>
        </xdr:cNvSpPr>
      </xdr:nvSpPr>
      <xdr:spPr bwMode="auto">
        <a:xfrm>
          <a:off x="4762500" y="1543050"/>
          <a:ext cx="0" cy="114300"/>
        </a:xfrm>
        <a:prstGeom prst="rect">
          <a:avLst/>
        </a:prstGeom>
        <a:noFill/>
        <a:ln w="9525">
          <a:noFill/>
          <a:miter lim="800000"/>
          <a:headEnd/>
          <a:tailEnd/>
        </a:ln>
      </xdr:spPr>
    </xdr:sp>
    <xdr:clientData/>
  </xdr:twoCellAnchor>
  <xdr:twoCellAnchor>
    <xdr:from>
      <xdr:col>9</xdr:col>
      <xdr:colOff>873793</xdr:colOff>
      <xdr:row>7</xdr:row>
      <xdr:rowOff>147888</xdr:rowOff>
    </xdr:from>
    <xdr:to>
      <xdr:col>11</xdr:col>
      <xdr:colOff>139868</xdr:colOff>
      <xdr:row>8</xdr:row>
      <xdr:rowOff>51134</xdr:rowOff>
    </xdr:to>
    <xdr:sp macro="" textlink="">
      <xdr:nvSpPr>
        <xdr:cNvPr id="75" name="Text Box 1"/>
        <xdr:cNvSpPr txBox="1">
          <a:spLocks noChangeArrowheads="1"/>
        </xdr:cNvSpPr>
      </xdr:nvSpPr>
      <xdr:spPr bwMode="auto">
        <a:xfrm>
          <a:off x="4759993" y="1481388"/>
          <a:ext cx="618625" cy="93746"/>
        </a:xfrm>
        <a:prstGeom prst="rect">
          <a:avLst/>
        </a:prstGeom>
        <a:noFill/>
        <a:ln w="9525">
          <a:noFill/>
          <a:miter lim="800000"/>
          <a:headEnd/>
          <a:tailEnd/>
        </a:ln>
      </xdr:spPr>
    </xdr:sp>
    <xdr:clientData/>
  </xdr:twoCellAnchor>
  <xdr:twoCellAnchor>
    <xdr:from>
      <xdr:col>9</xdr:col>
      <xdr:colOff>771525</xdr:colOff>
      <xdr:row>8</xdr:row>
      <xdr:rowOff>19050</xdr:rowOff>
    </xdr:from>
    <xdr:to>
      <xdr:col>9</xdr:col>
      <xdr:colOff>981075</xdr:colOff>
      <xdr:row>8</xdr:row>
      <xdr:rowOff>133350</xdr:rowOff>
    </xdr:to>
    <xdr:sp macro="" textlink="">
      <xdr:nvSpPr>
        <xdr:cNvPr id="76" name="Text Box 4"/>
        <xdr:cNvSpPr txBox="1">
          <a:spLocks noChangeArrowheads="1"/>
        </xdr:cNvSpPr>
      </xdr:nvSpPr>
      <xdr:spPr bwMode="auto">
        <a:xfrm>
          <a:off x="4762500" y="1543050"/>
          <a:ext cx="0" cy="1143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82</xdr:row>
      <xdr:rowOff>114301</xdr:rowOff>
    </xdr:from>
    <xdr:to>
      <xdr:col>4</xdr:col>
      <xdr:colOff>1170071</xdr:colOff>
      <xdr:row>95</xdr:row>
      <xdr:rowOff>20054</xdr:rowOff>
    </xdr:to>
    <xdr:sp macro="" textlink="">
      <xdr:nvSpPr>
        <xdr:cNvPr id="2" name="Text Box 1"/>
        <xdr:cNvSpPr txBox="1">
          <a:spLocks noChangeArrowheads="1"/>
        </xdr:cNvSpPr>
      </xdr:nvSpPr>
      <xdr:spPr bwMode="auto">
        <a:xfrm>
          <a:off x="219075" y="12725401"/>
          <a:ext cx="8275721" cy="2010778"/>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(2) </a:t>
          </a:r>
          <a:r>
            <a:rPr lang="en-US" sz="800" b="0" i="0" u="none" strike="noStrike" baseline="0">
              <a:solidFill>
                <a:sysClr val="windowText" lastClr="000000"/>
              </a:solidFill>
              <a:latin typeface="Verdana" pitchFamily="34" charset="0"/>
            </a:rPr>
            <a:t>Primarily transactions </a:t>
          </a:r>
          <a:r>
            <a:rPr lang="en-US" sz="800" b="0" i="0" u="none" strike="noStrike" baseline="0">
              <a:solidFill>
                <a:srgbClr val="000000"/>
              </a:solidFill>
              <a:latin typeface="Verdana" pitchFamily="34" charset="0"/>
            </a:rPr>
            <a:t>executed on Nord Pool ASA and reported for clearing to NASDAQ OMX Commodities measured by Terawatt hours (TWh) and one thousand metric tons of carbon dioxide (1000 tCO2). </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pitchFamily="34" charset="0"/>
            </a:rPr>
            <a:t>(4) </a:t>
          </a:r>
          <a:r>
            <a:rPr lang="en-US" sz="800" b="0" i="0" baseline="0">
              <a:latin typeface="Verdana" pitchFamily="34" charset="0"/>
              <a:ea typeface="+mn-ea"/>
              <a:cs typeface="+mn-cs"/>
            </a:rPr>
            <a:t>New listings include IPOs and represent companies listed on the exchanges that comprise NASDAQ OMX Nordic and NASDAQ OMX Baltic and companies on the alternative markets of NASDAQ OMX First North.</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(5) </a:t>
          </a:r>
          <a:r>
            <a:rPr lang="en-US" sz="800" b="0" i="0" u="none" strike="noStrike" baseline="0">
              <a:solidFill>
                <a:sysClr val="windowText" lastClr="000000"/>
              </a:solidFill>
              <a:latin typeface="Verdana" pitchFamily="34" charset="0"/>
              <a:ea typeface="+mn-ea"/>
              <a:cs typeface="+mn-cs"/>
            </a:rPr>
            <a:t>Number of listed companies for NASDAQ at period end, including separately listed ETFs.</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WINNT/Profiles/salernoj/Local%20Settings/Temporary%20Internet%20Files/OLKC/0702%20NB%20&amp;%20Seg%20only%20resul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lmierv/Local%20Settings/Temporary%20Internet%20Files/OLK2C/1stQTRFCST/1Q01FC%20TechSvcs67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1stQTRFCST/1Q01FC%20TechSvcs67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WINDOWS/TEMP/Consol%20Income%20Stm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lmierv/Local%20Settings/Temporary%20Internet%20Files/OLK2C/1stQTRFCST/1Q01FC%20TechSvcs67000RE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1stQTRFCST/1Q01FC%20TechSvcs67000RE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showGridLines="0" tabSelected="1" zoomScale="85" zoomScaleNormal="85" zoomScaleSheetLayoutView="80" workbookViewId="0">
      <selection activeCell="O23" sqref="O23"/>
    </sheetView>
  </sheetViews>
  <sheetFormatPr defaultColWidth="13.1640625" defaultRowHeight="12.6" x14ac:dyDescent="0.2"/>
  <cols>
    <col min="1" max="1" width="75.5" style="1" customWidth="1"/>
    <col min="2" max="2" width="1.83203125" style="13" customWidth="1"/>
    <col min="3" max="3" width="23.33203125" style="2" customWidth="1"/>
    <col min="4" max="4" width="1.83203125" style="2" customWidth="1"/>
    <col min="5" max="5" width="21.33203125" style="2" customWidth="1"/>
    <col min="6" max="6" width="1.83203125" style="2" customWidth="1"/>
    <col min="7" max="7" width="20.33203125" style="2" customWidth="1"/>
    <col min="8" max="8" width="1.83203125" style="21" customWidth="1"/>
    <col min="9" max="9" width="20" style="2" customWidth="1"/>
    <col min="10" max="10" width="1.83203125" style="1" customWidth="1"/>
    <col min="11" max="11" width="18.83203125" style="2" customWidth="1"/>
    <col min="12" max="12" width="1.83203125" style="1" customWidth="1"/>
    <col min="13" max="13" width="13.1640625" style="1"/>
    <col min="14" max="14" width="18.83203125" style="1" customWidth="1"/>
    <col min="15" max="16384" width="13.1640625" style="1"/>
  </cols>
  <sheetData>
    <row r="1" spans="1:15" ht="12.9" customHeight="1" x14ac:dyDescent="0.2">
      <c r="A1" s="343" t="s">
        <v>59</v>
      </c>
      <c r="B1" s="343"/>
      <c r="C1" s="343"/>
      <c r="D1" s="343"/>
      <c r="E1" s="343"/>
      <c r="F1" s="343"/>
      <c r="G1" s="343"/>
      <c r="H1" s="343"/>
      <c r="I1" s="344"/>
      <c r="J1" s="344"/>
      <c r="K1" s="344"/>
      <c r="L1" s="344"/>
    </row>
    <row r="2" spans="1:15" ht="12.9" customHeight="1" x14ac:dyDescent="0.2">
      <c r="A2" s="345" t="s">
        <v>129</v>
      </c>
      <c r="B2" s="345"/>
      <c r="C2" s="345"/>
      <c r="D2" s="345"/>
      <c r="E2" s="345"/>
      <c r="F2" s="345"/>
      <c r="G2" s="345"/>
      <c r="H2" s="345"/>
      <c r="I2" s="344"/>
      <c r="J2" s="344"/>
      <c r="K2" s="344"/>
      <c r="L2" s="344"/>
    </row>
    <row r="3" spans="1:15" ht="12.9" customHeight="1" x14ac:dyDescent="0.2">
      <c r="A3" s="345" t="s">
        <v>51</v>
      </c>
      <c r="B3" s="345"/>
      <c r="C3" s="345"/>
      <c r="D3" s="345"/>
      <c r="E3" s="345"/>
      <c r="F3" s="345"/>
      <c r="G3" s="345"/>
      <c r="H3" s="345"/>
      <c r="I3" s="344"/>
      <c r="J3" s="344"/>
      <c r="K3" s="344"/>
      <c r="L3" s="344"/>
    </row>
    <row r="4" spans="1:15" ht="12.9" customHeight="1" x14ac:dyDescent="0.2">
      <c r="A4" s="345"/>
      <c r="B4" s="345"/>
      <c r="C4" s="345"/>
      <c r="D4" s="345"/>
      <c r="E4" s="345"/>
      <c r="F4" s="345"/>
      <c r="G4" s="345"/>
      <c r="H4" s="345"/>
      <c r="I4" s="344"/>
      <c r="J4" s="344"/>
      <c r="K4" s="344"/>
      <c r="L4" s="344"/>
    </row>
    <row r="5" spans="1:15" ht="12.9" customHeight="1" x14ac:dyDescent="0.2">
      <c r="A5" s="171"/>
      <c r="B5" s="171"/>
      <c r="C5" s="215"/>
      <c r="D5" s="215"/>
      <c r="E5" s="215"/>
      <c r="F5" s="215"/>
      <c r="G5" s="215"/>
      <c r="H5" s="216"/>
      <c r="I5" s="215"/>
      <c r="J5" s="171"/>
      <c r="K5" s="171"/>
      <c r="L5" s="50"/>
      <c r="N5" s="132"/>
    </row>
    <row r="6" spans="1:15" x14ac:dyDescent="0.2">
      <c r="A6" s="166"/>
      <c r="B6" s="166"/>
      <c r="C6" s="346" t="s">
        <v>85</v>
      </c>
      <c r="D6" s="346"/>
      <c r="E6" s="346"/>
      <c r="F6" s="346"/>
      <c r="G6" s="346"/>
      <c r="H6" s="216"/>
      <c r="I6" s="342" t="s">
        <v>122</v>
      </c>
      <c r="J6" s="342"/>
      <c r="K6" s="342"/>
      <c r="L6" s="50"/>
      <c r="N6" s="132"/>
    </row>
    <row r="7" spans="1:15" ht="14.25" customHeight="1" x14ac:dyDescent="0.2">
      <c r="A7" s="50"/>
      <c r="B7" s="162"/>
      <c r="C7" s="217"/>
      <c r="D7" s="217"/>
      <c r="E7" s="217"/>
      <c r="F7" s="217"/>
      <c r="G7" s="217"/>
      <c r="H7" s="217"/>
      <c r="I7" s="217"/>
      <c r="J7" s="172"/>
      <c r="K7" s="172"/>
      <c r="L7" s="50"/>
      <c r="N7" s="19"/>
    </row>
    <row r="8" spans="1:15" ht="13.5" customHeight="1" x14ac:dyDescent="0.2">
      <c r="A8" s="50"/>
      <c r="B8" s="162"/>
      <c r="C8" s="218" t="s">
        <v>1</v>
      </c>
      <c r="D8" s="216"/>
      <c r="E8" s="218" t="s">
        <v>119</v>
      </c>
      <c r="F8" s="216"/>
      <c r="G8" s="218" t="s">
        <v>1</v>
      </c>
      <c r="H8" s="218"/>
      <c r="I8" s="218" t="s">
        <v>1</v>
      </c>
      <c r="J8" s="93"/>
      <c r="K8" s="48" t="s">
        <v>1</v>
      </c>
      <c r="L8" s="50"/>
    </row>
    <row r="9" spans="1:15" ht="16.5" customHeight="1" x14ac:dyDescent="0.5">
      <c r="A9" s="50"/>
      <c r="B9" s="162"/>
      <c r="C9" s="219" t="s">
        <v>236</v>
      </c>
      <c r="D9" s="220"/>
      <c r="E9" s="219" t="s">
        <v>236</v>
      </c>
      <c r="F9" s="220"/>
      <c r="G9" s="219" t="s">
        <v>147</v>
      </c>
      <c r="H9" s="221"/>
      <c r="I9" s="219" t="s">
        <v>236</v>
      </c>
      <c r="J9" s="95"/>
      <c r="K9" s="94" t="s">
        <v>147</v>
      </c>
      <c r="L9" s="50"/>
    </row>
    <row r="10" spans="1:15" ht="17.25" customHeight="1" x14ac:dyDescent="0.2">
      <c r="A10" s="74" t="s">
        <v>215</v>
      </c>
      <c r="B10" s="162"/>
      <c r="C10" s="133" t="s">
        <v>52</v>
      </c>
      <c r="D10" s="222"/>
      <c r="E10" s="133" t="s">
        <v>52</v>
      </c>
      <c r="F10" s="133"/>
      <c r="G10" s="133" t="s">
        <v>52</v>
      </c>
      <c r="H10" s="222"/>
      <c r="I10" s="133" t="s">
        <v>52</v>
      </c>
      <c r="J10" s="50"/>
      <c r="K10" s="63"/>
      <c r="L10" s="50"/>
      <c r="M10" s="2"/>
      <c r="N10" s="2"/>
    </row>
    <row r="11" spans="1:15" ht="17.25" customHeight="1" x14ac:dyDescent="0.2">
      <c r="A11" s="50" t="s">
        <v>19</v>
      </c>
      <c r="B11" s="162"/>
      <c r="C11" s="223">
        <v>603</v>
      </c>
      <c r="D11" s="224"/>
      <c r="E11" s="225">
        <v>603</v>
      </c>
      <c r="F11" s="224"/>
      <c r="G11" s="225">
        <v>698</v>
      </c>
      <c r="H11" s="224"/>
      <c r="I11" s="223">
        <v>2560</v>
      </c>
      <c r="J11" s="97"/>
      <c r="K11" s="225">
        <v>2886</v>
      </c>
      <c r="L11" s="50"/>
      <c r="O11" s="146"/>
    </row>
    <row r="12" spans="1:15" ht="17.25" customHeight="1" x14ac:dyDescent="0.2">
      <c r="A12" s="195" t="s">
        <v>80</v>
      </c>
      <c r="B12" s="164"/>
      <c r="C12" s="226"/>
      <c r="D12" s="21"/>
      <c r="E12" s="21"/>
      <c r="F12" s="21"/>
      <c r="G12" s="21"/>
      <c r="I12" s="226"/>
      <c r="J12" s="134"/>
      <c r="K12" s="21"/>
      <c r="L12" s="50"/>
    </row>
    <row r="13" spans="1:15" ht="17.25" customHeight="1" x14ac:dyDescent="0.2">
      <c r="A13" s="50" t="s">
        <v>137</v>
      </c>
      <c r="B13" s="164"/>
      <c r="C13" s="227">
        <v>-249</v>
      </c>
      <c r="D13" s="228"/>
      <c r="E13" s="228">
        <v>-250</v>
      </c>
      <c r="F13" s="228"/>
      <c r="G13" s="228">
        <v>-324</v>
      </c>
      <c r="H13" s="228"/>
      <c r="I13" s="227">
        <v>-1104</v>
      </c>
      <c r="J13" s="49"/>
      <c r="K13" s="228">
        <v>-1344</v>
      </c>
      <c r="L13" s="50"/>
      <c r="O13" s="146"/>
    </row>
    <row r="14" spans="1:15" ht="17.25" customHeight="1" x14ac:dyDescent="0.2">
      <c r="A14" s="50" t="s">
        <v>31</v>
      </c>
      <c r="B14" s="164"/>
      <c r="C14" s="227">
        <v>-84</v>
      </c>
      <c r="D14" s="228"/>
      <c r="E14" s="228">
        <v>-84</v>
      </c>
      <c r="F14" s="228"/>
      <c r="G14" s="228">
        <v>-93</v>
      </c>
      <c r="H14" s="228"/>
      <c r="I14" s="227">
        <v>-352</v>
      </c>
      <c r="J14" s="49"/>
      <c r="K14" s="49">
        <v>-404</v>
      </c>
      <c r="L14" s="50"/>
    </row>
    <row r="15" spans="1:15" ht="17.25" customHeight="1" x14ac:dyDescent="0.35">
      <c r="A15" s="50" t="s">
        <v>20</v>
      </c>
      <c r="B15" s="164"/>
      <c r="C15" s="229">
        <f>SUM(C13:C14)</f>
        <v>-333</v>
      </c>
      <c r="D15" s="230"/>
      <c r="E15" s="231">
        <f>SUM(E13:E14)</f>
        <v>-334</v>
      </c>
      <c r="F15" s="230"/>
      <c r="G15" s="231">
        <f>SUM(G13:G14)</f>
        <v>-417</v>
      </c>
      <c r="H15" s="228"/>
      <c r="I15" s="229">
        <f>SUM(I13:I14)</f>
        <v>-1456</v>
      </c>
      <c r="J15" s="110"/>
      <c r="K15" s="142">
        <f>SUM(K13:K14)</f>
        <v>-1748</v>
      </c>
      <c r="L15" s="50"/>
    </row>
    <row r="16" spans="1:15" ht="17.25" customHeight="1" x14ac:dyDescent="0.2">
      <c r="A16" s="50" t="s">
        <v>140</v>
      </c>
      <c r="B16" s="162"/>
      <c r="C16" s="232"/>
      <c r="D16" s="211"/>
      <c r="E16" s="211"/>
      <c r="F16" s="211"/>
      <c r="G16" s="211"/>
      <c r="H16" s="211"/>
      <c r="I16" s="232"/>
      <c r="J16" s="135"/>
      <c r="K16" s="135"/>
      <c r="L16" s="50"/>
    </row>
    <row r="17" spans="1:15" ht="17.25" customHeight="1" x14ac:dyDescent="0.2">
      <c r="A17" s="50" t="s">
        <v>100</v>
      </c>
      <c r="B17" s="162"/>
      <c r="C17" s="232">
        <f>+C15+C11</f>
        <v>270</v>
      </c>
      <c r="D17" s="211"/>
      <c r="E17" s="211">
        <f>+E15+E11</f>
        <v>269</v>
      </c>
      <c r="F17" s="211"/>
      <c r="G17" s="211">
        <f>+G15+G11</f>
        <v>281</v>
      </c>
      <c r="H17" s="211"/>
      <c r="I17" s="232">
        <f>+I11+I15</f>
        <v>1104</v>
      </c>
      <c r="J17" s="135"/>
      <c r="K17" s="135">
        <f>+K11+K15</f>
        <v>1138</v>
      </c>
      <c r="L17" s="50"/>
    </row>
    <row r="18" spans="1:15" ht="17.25" customHeight="1" x14ac:dyDescent="0.2">
      <c r="A18" s="50"/>
      <c r="B18" s="162"/>
      <c r="C18" s="232"/>
      <c r="D18" s="211"/>
      <c r="E18" s="211"/>
      <c r="F18" s="211"/>
      <c r="G18" s="211"/>
      <c r="H18" s="211"/>
      <c r="I18" s="232"/>
      <c r="J18" s="135"/>
      <c r="K18" s="135"/>
      <c r="L18" s="50"/>
    </row>
    <row r="19" spans="1:15" ht="17.25" customHeight="1" x14ac:dyDescent="0.2">
      <c r="A19" s="50" t="s">
        <v>216</v>
      </c>
      <c r="B19" s="162"/>
      <c r="C19" s="227">
        <v>101</v>
      </c>
      <c r="D19" s="228"/>
      <c r="E19" s="228">
        <v>93</v>
      </c>
      <c r="F19" s="228"/>
      <c r="G19" s="228">
        <v>91</v>
      </c>
      <c r="H19" s="228"/>
      <c r="I19" s="227">
        <v>375</v>
      </c>
      <c r="J19" s="49"/>
      <c r="K19" s="49">
        <v>361</v>
      </c>
      <c r="L19" s="50"/>
    </row>
    <row r="20" spans="1:15" ht="17.25" customHeight="1" x14ac:dyDescent="0.2">
      <c r="A20" s="50" t="s">
        <v>217</v>
      </c>
      <c r="B20" s="162"/>
      <c r="C20" s="233">
        <v>48</v>
      </c>
      <c r="D20" s="228"/>
      <c r="E20" s="234">
        <v>47</v>
      </c>
      <c r="F20" s="228"/>
      <c r="G20" s="234">
        <v>48</v>
      </c>
      <c r="H20" s="228"/>
      <c r="I20" s="233">
        <v>184</v>
      </c>
      <c r="J20" s="49"/>
      <c r="K20" s="82">
        <v>183</v>
      </c>
      <c r="L20" s="50"/>
      <c r="O20" s="8"/>
    </row>
    <row r="21" spans="1:15" s="8" customFormat="1" ht="17.25" customHeight="1" x14ac:dyDescent="0.2">
      <c r="A21" s="74"/>
      <c r="B21" s="74"/>
      <c r="C21" s="235"/>
      <c r="D21" s="42"/>
      <c r="E21" s="42"/>
      <c r="F21" s="42"/>
      <c r="G21" s="42"/>
      <c r="H21" s="236"/>
      <c r="I21" s="235"/>
      <c r="J21" s="136"/>
      <c r="K21" s="136"/>
      <c r="L21" s="74"/>
    </row>
    <row r="22" spans="1:15" s="8" customFormat="1" ht="17.25" customHeight="1" x14ac:dyDescent="0.2">
      <c r="A22" s="74" t="s">
        <v>218</v>
      </c>
      <c r="B22" s="164"/>
      <c r="C22" s="237"/>
      <c r="D22" s="236"/>
      <c r="E22" s="236"/>
      <c r="F22" s="236"/>
      <c r="G22" s="236"/>
      <c r="H22" s="236"/>
      <c r="I22" s="237"/>
      <c r="J22" s="123"/>
      <c r="K22" s="123"/>
      <c r="L22" s="74"/>
    </row>
    <row r="23" spans="1:15" s="8" customFormat="1" ht="17.25" customHeight="1" x14ac:dyDescent="0.35">
      <c r="A23" s="74" t="s">
        <v>53</v>
      </c>
      <c r="B23" s="164"/>
      <c r="C23" s="234">
        <f>SUM(C17:C20)</f>
        <v>419</v>
      </c>
      <c r="D23" s="230"/>
      <c r="E23" s="234">
        <f>SUM(E17:E20)</f>
        <v>409</v>
      </c>
      <c r="F23" s="230"/>
      <c r="G23" s="234">
        <f>SUM(G17:G20)</f>
        <v>420</v>
      </c>
      <c r="H23" s="228"/>
      <c r="I23" s="233">
        <f>SUM(I17:I20)</f>
        <v>1663</v>
      </c>
      <c r="J23" s="110"/>
      <c r="K23" s="82">
        <f>SUM(K17:K20)</f>
        <v>1682</v>
      </c>
      <c r="L23" s="74"/>
      <c r="N23" s="147"/>
    </row>
    <row r="24" spans="1:15" ht="17.25" customHeight="1" x14ac:dyDescent="0.2">
      <c r="A24" s="74" t="s">
        <v>219</v>
      </c>
      <c r="B24" s="173"/>
      <c r="C24" s="238"/>
      <c r="D24" s="238"/>
      <c r="E24" s="238"/>
      <c r="F24" s="238"/>
      <c r="G24" s="238"/>
      <c r="H24" s="239"/>
      <c r="I24" s="238"/>
      <c r="J24" s="137"/>
      <c r="K24" s="137"/>
      <c r="L24" s="50"/>
      <c r="N24" s="147"/>
    </row>
    <row r="25" spans="1:15" ht="17.25" customHeight="1" x14ac:dyDescent="0.2">
      <c r="A25" s="50" t="s">
        <v>22</v>
      </c>
      <c r="B25" s="173"/>
      <c r="C25" s="227">
        <v>116</v>
      </c>
      <c r="D25" s="228"/>
      <c r="E25" s="228">
        <v>113</v>
      </c>
      <c r="F25" s="228"/>
      <c r="G25" s="228">
        <v>113</v>
      </c>
      <c r="H25" s="228"/>
      <c r="I25" s="227">
        <v>454</v>
      </c>
      <c r="J25" s="49"/>
      <c r="K25" s="49">
        <v>458</v>
      </c>
      <c r="L25" s="50"/>
      <c r="M25" s="50"/>
      <c r="N25" s="147"/>
      <c r="O25" s="146"/>
    </row>
    <row r="26" spans="1:15" ht="17.25" customHeight="1" x14ac:dyDescent="0.2">
      <c r="A26" s="50" t="s">
        <v>23</v>
      </c>
      <c r="B26" s="162"/>
      <c r="C26" s="227">
        <v>7</v>
      </c>
      <c r="D26" s="41"/>
      <c r="E26" s="41">
        <v>6</v>
      </c>
      <c r="F26" s="41"/>
      <c r="G26" s="41">
        <v>9</v>
      </c>
      <c r="H26" s="228"/>
      <c r="I26" s="227">
        <v>26</v>
      </c>
      <c r="J26" s="41"/>
      <c r="K26" s="41">
        <v>24</v>
      </c>
      <c r="L26" s="50"/>
      <c r="M26" s="50"/>
      <c r="N26" s="4"/>
    </row>
    <row r="27" spans="1:15" ht="17.25" customHeight="1" x14ac:dyDescent="0.2">
      <c r="A27" s="50" t="s">
        <v>24</v>
      </c>
      <c r="B27" s="162"/>
      <c r="C27" s="227">
        <v>27</v>
      </c>
      <c r="D27" s="41"/>
      <c r="E27" s="41">
        <v>26</v>
      </c>
      <c r="F27" s="41"/>
      <c r="G27" s="41">
        <v>28</v>
      </c>
      <c r="H27" s="228"/>
      <c r="I27" s="227">
        <v>104</v>
      </c>
      <c r="J27" s="41"/>
      <c r="K27" s="41">
        <v>109</v>
      </c>
      <c r="L27" s="50"/>
      <c r="M27" s="50"/>
      <c r="N27" s="4"/>
    </row>
    <row r="28" spans="1:15" ht="17.25" customHeight="1" x14ac:dyDescent="0.2">
      <c r="A28" s="50" t="s">
        <v>25</v>
      </c>
      <c r="B28" s="162"/>
      <c r="C28" s="227">
        <v>26</v>
      </c>
      <c r="D28" s="228"/>
      <c r="E28" s="228">
        <v>24</v>
      </c>
      <c r="F28" s="228"/>
      <c r="G28" s="228">
        <v>23</v>
      </c>
      <c r="H28" s="228"/>
      <c r="I28" s="227">
        <v>96</v>
      </c>
      <c r="J28" s="228"/>
      <c r="K28" s="228">
        <v>83</v>
      </c>
      <c r="L28" s="50"/>
      <c r="M28" s="50"/>
      <c r="N28" s="147"/>
    </row>
    <row r="29" spans="1:15" ht="17.25" customHeight="1" x14ac:dyDescent="0.2">
      <c r="A29" s="50" t="s">
        <v>27</v>
      </c>
      <c r="B29" s="162"/>
      <c r="C29" s="227">
        <v>10</v>
      </c>
      <c r="D29" s="41"/>
      <c r="E29" s="41">
        <v>18</v>
      </c>
      <c r="F29" s="41"/>
      <c r="G29" s="41">
        <v>15</v>
      </c>
      <c r="H29" s="228"/>
      <c r="I29" s="227">
        <v>60</v>
      </c>
      <c r="J29" s="41"/>
      <c r="K29" s="41">
        <v>65</v>
      </c>
      <c r="L29" s="50"/>
      <c r="M29" s="50"/>
      <c r="N29" s="4"/>
    </row>
    <row r="30" spans="1:15" ht="17.25" customHeight="1" x14ac:dyDescent="0.2">
      <c r="A30" s="50" t="s">
        <v>26</v>
      </c>
      <c r="B30" s="162"/>
      <c r="C30" s="227">
        <v>25</v>
      </c>
      <c r="D30" s="41"/>
      <c r="E30" s="41">
        <v>22</v>
      </c>
      <c r="F30" s="41"/>
      <c r="G30" s="41">
        <v>22</v>
      </c>
      <c r="H30" s="228"/>
      <c r="I30" s="227">
        <v>93</v>
      </c>
      <c r="J30" s="41"/>
      <c r="K30" s="41">
        <v>91</v>
      </c>
      <c r="L30" s="50"/>
      <c r="M30" s="50"/>
      <c r="N30" s="4"/>
    </row>
    <row r="31" spans="1:15" ht="17.25" customHeight="1" x14ac:dyDescent="0.2">
      <c r="A31" s="50" t="s">
        <v>47</v>
      </c>
      <c r="B31" s="162"/>
      <c r="C31" s="227">
        <v>7</v>
      </c>
      <c r="D31" s="41"/>
      <c r="E31" s="41">
        <v>8</v>
      </c>
      <c r="F31" s="41"/>
      <c r="G31" s="41">
        <v>9</v>
      </c>
      <c r="H31" s="228"/>
      <c r="I31" s="227">
        <v>34</v>
      </c>
      <c r="J31" s="41"/>
      <c r="K31" s="41">
        <v>35</v>
      </c>
      <c r="L31" s="50"/>
      <c r="N31" s="4"/>
    </row>
    <row r="32" spans="1:15" ht="17.25" customHeight="1" x14ac:dyDescent="0.2">
      <c r="A32" s="50" t="s">
        <v>132</v>
      </c>
      <c r="B32" s="162"/>
      <c r="C32" s="227">
        <v>4</v>
      </c>
      <c r="D32" s="41"/>
      <c r="E32" s="41">
        <v>-3</v>
      </c>
      <c r="F32" s="41"/>
      <c r="G32" s="41">
        <v>1</v>
      </c>
      <c r="H32" s="228"/>
      <c r="I32" s="227">
        <v>4</v>
      </c>
      <c r="J32" s="41"/>
      <c r="K32" s="41">
        <v>38</v>
      </c>
      <c r="L32" s="50"/>
      <c r="N32" s="4"/>
    </row>
    <row r="33" spans="1:15" ht="17.25" customHeight="1" x14ac:dyDescent="0.2">
      <c r="A33" s="2" t="s">
        <v>241</v>
      </c>
      <c r="B33" s="162"/>
      <c r="C33" s="227">
        <v>8</v>
      </c>
      <c r="D33" s="41"/>
      <c r="E33" s="41">
        <v>10</v>
      </c>
      <c r="F33" s="41"/>
      <c r="G33" s="41">
        <v>0</v>
      </c>
      <c r="H33" s="228"/>
      <c r="I33" s="227">
        <v>44</v>
      </c>
      <c r="J33" s="41"/>
      <c r="K33" s="41">
        <v>0</v>
      </c>
      <c r="L33" s="50"/>
      <c r="N33" s="4"/>
    </row>
    <row r="34" spans="1:15" ht="17.25" customHeight="1" x14ac:dyDescent="0.35">
      <c r="A34" s="50" t="s">
        <v>44</v>
      </c>
      <c r="B34" s="163"/>
      <c r="C34" s="227">
        <v>14</v>
      </c>
      <c r="D34" s="230"/>
      <c r="E34" s="234">
        <v>15</v>
      </c>
      <c r="F34" s="230"/>
      <c r="G34" s="234">
        <v>39</v>
      </c>
      <c r="H34" s="228"/>
      <c r="I34" s="227">
        <v>58</v>
      </c>
      <c r="J34" s="230"/>
      <c r="K34" s="234">
        <v>83</v>
      </c>
      <c r="L34" s="50"/>
      <c r="N34" s="147"/>
      <c r="O34" s="146"/>
    </row>
    <row r="35" spans="1:15" s="8" customFormat="1" ht="17.25" customHeight="1" x14ac:dyDescent="0.2">
      <c r="A35" s="50" t="s">
        <v>48</v>
      </c>
      <c r="B35" s="164"/>
      <c r="C35" s="229">
        <f>SUM(C25:C34)</f>
        <v>244</v>
      </c>
      <c r="D35" s="228"/>
      <c r="E35" s="231">
        <f>SUM(E25:E34)</f>
        <v>239</v>
      </c>
      <c r="F35" s="228"/>
      <c r="G35" s="231">
        <f>SUM(G25:G34)</f>
        <v>259</v>
      </c>
      <c r="H35" s="228"/>
      <c r="I35" s="229">
        <f>SUM(I25:I34)</f>
        <v>973</v>
      </c>
      <c r="J35" s="228"/>
      <c r="K35" s="231">
        <f>SUM(K25:K34)</f>
        <v>986</v>
      </c>
      <c r="L35" s="74"/>
    </row>
    <row r="36" spans="1:15" s="8" customFormat="1" ht="9.75" customHeight="1" x14ac:dyDescent="0.2">
      <c r="A36" s="50"/>
      <c r="B36" s="164"/>
      <c r="C36" s="228"/>
      <c r="D36" s="228"/>
      <c r="E36" s="228"/>
      <c r="F36" s="228"/>
      <c r="G36" s="228"/>
      <c r="H36" s="228"/>
      <c r="I36" s="228"/>
      <c r="J36" s="228"/>
      <c r="K36" s="228"/>
      <c r="L36" s="74"/>
      <c r="N36" s="147"/>
    </row>
    <row r="37" spans="1:15" s="3" customFormat="1" ht="17.25" customHeight="1" x14ac:dyDescent="0.2">
      <c r="A37" s="129" t="s">
        <v>33</v>
      </c>
      <c r="B37" s="165"/>
      <c r="C37" s="228">
        <f>C23-C35</f>
        <v>175</v>
      </c>
      <c r="D37" s="228"/>
      <c r="E37" s="228">
        <f>E23-E35</f>
        <v>170</v>
      </c>
      <c r="F37" s="228"/>
      <c r="G37" s="228">
        <f>G23-G35</f>
        <v>161</v>
      </c>
      <c r="H37" s="228"/>
      <c r="I37" s="228">
        <f>I23-I35</f>
        <v>690</v>
      </c>
      <c r="J37" s="228"/>
      <c r="K37" s="228">
        <f>K23-K35</f>
        <v>696</v>
      </c>
      <c r="L37" s="134"/>
    </row>
    <row r="38" spans="1:15" s="3" customFormat="1" ht="9.75" customHeight="1" x14ac:dyDescent="0.2">
      <c r="A38" s="134"/>
      <c r="B38" s="165"/>
      <c r="C38" s="228"/>
      <c r="D38" s="228"/>
      <c r="E38" s="228"/>
      <c r="F38" s="228"/>
      <c r="G38" s="228"/>
      <c r="H38" s="228"/>
      <c r="I38" s="228"/>
      <c r="J38" s="228"/>
      <c r="K38" s="228"/>
      <c r="L38" s="134"/>
    </row>
    <row r="39" spans="1:15" ht="17.25" customHeight="1" x14ac:dyDescent="0.2">
      <c r="A39" s="50" t="s">
        <v>107</v>
      </c>
      <c r="B39" s="162"/>
      <c r="C39" s="41">
        <v>3</v>
      </c>
      <c r="D39" s="41"/>
      <c r="E39" s="41">
        <v>2</v>
      </c>
      <c r="F39" s="41"/>
      <c r="G39" s="41">
        <v>3</v>
      </c>
      <c r="H39" s="228"/>
      <c r="I39" s="41">
        <v>10</v>
      </c>
      <c r="J39" s="41"/>
      <c r="K39" s="41">
        <v>11</v>
      </c>
      <c r="L39" s="50"/>
    </row>
    <row r="40" spans="1:15" ht="17.25" customHeight="1" x14ac:dyDescent="0.2">
      <c r="A40" s="50" t="s">
        <v>108</v>
      </c>
      <c r="B40" s="162"/>
      <c r="C40" s="228">
        <v>-25</v>
      </c>
      <c r="D40" s="228"/>
      <c r="E40" s="228">
        <v>-24</v>
      </c>
      <c r="F40" s="228"/>
      <c r="G40" s="228">
        <v>-26</v>
      </c>
      <c r="H40" s="228"/>
      <c r="I40" s="228">
        <v>-97</v>
      </c>
      <c r="J40" s="228"/>
      <c r="K40" s="228">
        <v>-119</v>
      </c>
      <c r="L40" s="50"/>
    </row>
    <row r="41" spans="1:15" ht="17.25" customHeight="1" x14ac:dyDescent="0.2">
      <c r="A41" s="50" t="s">
        <v>99</v>
      </c>
      <c r="B41" s="162"/>
      <c r="C41" s="228">
        <v>0</v>
      </c>
      <c r="D41" s="228"/>
      <c r="E41" s="228">
        <v>0</v>
      </c>
      <c r="F41" s="228"/>
      <c r="G41" s="228">
        <v>-18</v>
      </c>
      <c r="H41" s="228"/>
      <c r="I41" s="228">
        <v>-40</v>
      </c>
      <c r="J41" s="228"/>
      <c r="K41" s="228">
        <v>-18</v>
      </c>
      <c r="L41" s="50"/>
    </row>
    <row r="42" spans="1:15" ht="17.25" customHeight="1" x14ac:dyDescent="0.2">
      <c r="A42" s="50" t="s">
        <v>109</v>
      </c>
      <c r="B42" s="162"/>
      <c r="C42" s="228">
        <v>0</v>
      </c>
      <c r="D42" s="228"/>
      <c r="E42" s="228">
        <v>0</v>
      </c>
      <c r="F42" s="228"/>
      <c r="G42" s="228">
        <v>0</v>
      </c>
      <c r="H42" s="228"/>
      <c r="I42" s="228">
        <v>0</v>
      </c>
      <c r="J42" s="228"/>
      <c r="K42" s="228">
        <v>1</v>
      </c>
      <c r="L42" s="50"/>
    </row>
    <row r="43" spans="1:15" ht="17.25" customHeight="1" x14ac:dyDescent="0.2">
      <c r="A43" s="2" t="s">
        <v>253</v>
      </c>
      <c r="B43" s="162"/>
      <c r="C43" s="228">
        <v>0</v>
      </c>
      <c r="D43" s="228"/>
      <c r="E43" s="228">
        <v>-14</v>
      </c>
      <c r="F43" s="228"/>
      <c r="G43" s="228">
        <v>0</v>
      </c>
      <c r="H43" s="228"/>
      <c r="I43" s="228">
        <v>-14</v>
      </c>
      <c r="J43" s="228"/>
      <c r="K43" s="228">
        <v>0</v>
      </c>
      <c r="L43" s="50"/>
    </row>
    <row r="44" spans="1:15" ht="17.25" customHeight="1" x14ac:dyDescent="0.2">
      <c r="A44" s="2" t="s">
        <v>268</v>
      </c>
      <c r="B44" s="162"/>
      <c r="C44" s="228">
        <v>0</v>
      </c>
      <c r="D44" s="228"/>
      <c r="E44" s="228">
        <v>0</v>
      </c>
      <c r="F44" s="228"/>
      <c r="G44" s="228">
        <v>1</v>
      </c>
      <c r="H44" s="228"/>
      <c r="I44" s="228">
        <v>-1</v>
      </c>
      <c r="J44" s="228"/>
      <c r="K44" s="228">
        <v>2</v>
      </c>
      <c r="L44" s="50"/>
    </row>
    <row r="45" spans="1:15" ht="4.5" customHeight="1" x14ac:dyDescent="0.2">
      <c r="A45" s="50"/>
      <c r="B45" s="166"/>
      <c r="J45" s="2"/>
      <c r="L45" s="50"/>
      <c r="O45" s="8"/>
    </row>
    <row r="46" spans="1:15" ht="17.25" customHeight="1" x14ac:dyDescent="0.2">
      <c r="A46" s="74" t="s">
        <v>42</v>
      </c>
      <c r="B46" s="162"/>
      <c r="C46" s="240">
        <f>SUM(C37:C45)</f>
        <v>153</v>
      </c>
      <c r="D46" s="228"/>
      <c r="E46" s="240">
        <f>SUM(E37:E45)</f>
        <v>134</v>
      </c>
      <c r="F46" s="228"/>
      <c r="G46" s="240">
        <f>SUM(G37:G45)</f>
        <v>121</v>
      </c>
      <c r="H46" s="228"/>
      <c r="I46" s="240">
        <f>SUM(I37:I45)</f>
        <v>548</v>
      </c>
      <c r="J46" s="228"/>
      <c r="K46" s="240">
        <f>SUM(K37:K45)</f>
        <v>573</v>
      </c>
      <c r="L46" s="50"/>
      <c r="O46" s="8"/>
    </row>
    <row r="47" spans="1:15" s="8" customFormat="1" ht="17.25" customHeight="1" x14ac:dyDescent="0.35">
      <c r="A47" s="50" t="s">
        <v>34</v>
      </c>
      <c r="B47" s="162"/>
      <c r="C47" s="234">
        <v>69</v>
      </c>
      <c r="D47" s="230"/>
      <c r="E47" s="234">
        <v>45</v>
      </c>
      <c r="F47" s="230"/>
      <c r="G47" s="234">
        <v>40</v>
      </c>
      <c r="H47" s="228"/>
      <c r="I47" s="234">
        <v>199</v>
      </c>
      <c r="J47" s="230"/>
      <c r="K47" s="234">
        <v>190</v>
      </c>
      <c r="L47" s="74"/>
    </row>
    <row r="48" spans="1:15" s="8" customFormat="1" ht="17.25" customHeight="1" x14ac:dyDescent="0.35">
      <c r="A48" s="74" t="s">
        <v>123</v>
      </c>
      <c r="B48" s="167"/>
      <c r="C48" s="241">
        <f>C46-C47</f>
        <v>84</v>
      </c>
      <c r="D48" s="242"/>
      <c r="E48" s="241">
        <f>E46-E47</f>
        <v>89</v>
      </c>
      <c r="F48" s="242"/>
      <c r="G48" s="241">
        <f>G46-G47</f>
        <v>81</v>
      </c>
      <c r="H48" s="241"/>
      <c r="I48" s="241">
        <f>I46-I47</f>
        <v>349</v>
      </c>
      <c r="J48" s="242"/>
      <c r="K48" s="241">
        <f>K46-K47</f>
        <v>383</v>
      </c>
      <c r="L48" s="74"/>
    </row>
    <row r="49" spans="1:15" s="8" customFormat="1" ht="8.25" customHeight="1" x14ac:dyDescent="0.35">
      <c r="A49" s="74"/>
      <c r="B49" s="164"/>
      <c r="C49" s="243"/>
      <c r="D49" s="244"/>
      <c r="E49" s="243"/>
      <c r="F49" s="29"/>
      <c r="G49" s="243"/>
      <c r="H49" s="243"/>
      <c r="I49" s="243"/>
      <c r="J49" s="29"/>
      <c r="K49" s="243"/>
      <c r="L49" s="74"/>
      <c r="O49" s="1"/>
    </row>
    <row r="50" spans="1:15" s="8" customFormat="1" ht="17.25" customHeight="1" x14ac:dyDescent="0.35">
      <c r="A50" s="50" t="s">
        <v>211</v>
      </c>
      <c r="B50" s="162"/>
      <c r="C50" s="234">
        <v>1</v>
      </c>
      <c r="D50" s="245"/>
      <c r="E50" s="234">
        <v>0</v>
      </c>
      <c r="F50" s="29"/>
      <c r="G50" s="234">
        <v>1</v>
      </c>
      <c r="H50" s="228"/>
      <c r="I50" s="234">
        <v>3</v>
      </c>
      <c r="J50" s="29"/>
      <c r="K50" s="234">
        <v>4</v>
      </c>
      <c r="L50" s="74"/>
      <c r="O50" s="1"/>
    </row>
    <row r="51" spans="1:15" s="8" customFormat="1" ht="3.75" customHeight="1" x14ac:dyDescent="0.35">
      <c r="A51" s="74"/>
      <c r="B51" s="164"/>
      <c r="C51" s="243"/>
      <c r="D51" s="244"/>
      <c r="E51" s="243"/>
      <c r="F51" s="29"/>
      <c r="G51" s="243"/>
      <c r="H51" s="243"/>
      <c r="I51" s="243"/>
      <c r="J51" s="74"/>
      <c r="K51" s="143"/>
      <c r="L51" s="74"/>
      <c r="O51" s="1"/>
    </row>
    <row r="52" spans="1:15" s="8" customFormat="1" ht="17.25" customHeight="1" thickBot="1" x14ac:dyDescent="0.4">
      <c r="A52" s="74" t="s">
        <v>124</v>
      </c>
      <c r="B52" s="164"/>
      <c r="C52" s="246">
        <f>SUM(C48:C50)</f>
        <v>85</v>
      </c>
      <c r="D52" s="247"/>
      <c r="E52" s="246">
        <f>SUM(E48:E50)</f>
        <v>89</v>
      </c>
      <c r="F52" s="248"/>
      <c r="G52" s="246">
        <f>SUM(G48:G50)</f>
        <v>82</v>
      </c>
      <c r="H52" s="249"/>
      <c r="I52" s="246">
        <f>SUM(I48:I50)</f>
        <v>352</v>
      </c>
      <c r="J52" s="138"/>
      <c r="K52" s="144">
        <f>SUM(K48:K50)</f>
        <v>387</v>
      </c>
      <c r="L52" s="74"/>
      <c r="O52" s="1"/>
    </row>
    <row r="53" spans="1:15" ht="17.25" customHeight="1" thickTop="1" x14ac:dyDescent="0.2">
      <c r="A53" s="50"/>
      <c r="B53" s="162"/>
      <c r="C53" s="21"/>
      <c r="D53" s="21"/>
      <c r="E53" s="21"/>
      <c r="F53" s="21"/>
      <c r="G53" s="21"/>
      <c r="I53" s="21"/>
      <c r="J53" s="134"/>
      <c r="K53" s="134"/>
      <c r="L53" s="50"/>
    </row>
    <row r="54" spans="1:15" ht="17.25" customHeight="1" x14ac:dyDescent="0.2">
      <c r="A54" s="74" t="s">
        <v>38</v>
      </c>
      <c r="B54" s="166"/>
      <c r="C54" s="21"/>
      <c r="E54" s="21"/>
      <c r="G54" s="21"/>
      <c r="I54" s="21"/>
      <c r="J54" s="50"/>
      <c r="K54" s="134"/>
      <c r="L54" s="50"/>
      <c r="N54" s="25"/>
    </row>
    <row r="55" spans="1:15" ht="17.25" customHeight="1" thickBot="1" x14ac:dyDescent="0.25">
      <c r="A55" s="166" t="s">
        <v>130</v>
      </c>
      <c r="B55" s="166"/>
      <c r="C55" s="250">
        <v>0.52</v>
      </c>
      <c r="D55" s="251"/>
      <c r="E55" s="250">
        <v>0.53</v>
      </c>
      <c r="F55" s="251"/>
      <c r="G55" s="250">
        <v>0.46</v>
      </c>
      <c r="H55" s="252"/>
      <c r="I55" s="250">
        <v>2.09</v>
      </c>
      <c r="J55" s="139"/>
      <c r="K55" s="145">
        <v>2.2000000000000002</v>
      </c>
      <c r="L55" s="50"/>
      <c r="N55" s="25"/>
    </row>
    <row r="56" spans="1:15" ht="17.25" customHeight="1" thickTop="1" thickBot="1" x14ac:dyDescent="0.25">
      <c r="A56" s="166" t="s">
        <v>131</v>
      </c>
      <c r="B56" s="166"/>
      <c r="C56" s="250">
        <v>0.5</v>
      </c>
      <c r="D56" s="252"/>
      <c r="E56" s="250">
        <v>0.52</v>
      </c>
      <c r="F56" s="253"/>
      <c r="G56" s="250">
        <v>0.45</v>
      </c>
      <c r="H56" s="252"/>
      <c r="I56" s="250">
        <v>2.04</v>
      </c>
      <c r="J56" s="140"/>
      <c r="K56" s="145">
        <v>2.15</v>
      </c>
      <c r="L56" s="50"/>
      <c r="N56" s="147"/>
    </row>
    <row r="57" spans="1:15" ht="17.25" customHeight="1" thickTop="1" thickBot="1" x14ac:dyDescent="0.25">
      <c r="A57" s="74" t="s">
        <v>247</v>
      </c>
      <c r="B57" s="166"/>
      <c r="C57" s="250">
        <v>0.13</v>
      </c>
      <c r="D57" s="252"/>
      <c r="E57" s="250">
        <v>0.13</v>
      </c>
      <c r="F57" s="253"/>
      <c r="G57" s="250">
        <v>0</v>
      </c>
      <c r="H57" s="252"/>
      <c r="I57" s="250">
        <v>0.39</v>
      </c>
      <c r="J57" s="140"/>
      <c r="K57" s="145">
        <v>0</v>
      </c>
      <c r="L57" s="50"/>
      <c r="N57" s="147"/>
    </row>
    <row r="58" spans="1:15" ht="17.25" customHeight="1" thickTop="1" x14ac:dyDescent="0.2">
      <c r="A58" s="172"/>
      <c r="B58" s="166"/>
      <c r="J58" s="50"/>
      <c r="K58" s="50"/>
      <c r="L58" s="50"/>
      <c r="N58" s="147"/>
      <c r="O58" s="4"/>
    </row>
    <row r="59" spans="1:15" ht="17.25" customHeight="1" x14ac:dyDescent="0.2">
      <c r="A59" s="174" t="s">
        <v>66</v>
      </c>
      <c r="B59" s="175"/>
      <c r="C59" s="252"/>
      <c r="D59" s="252"/>
      <c r="E59" s="252"/>
      <c r="F59" s="252"/>
      <c r="G59" s="252"/>
      <c r="H59" s="252"/>
      <c r="I59" s="252"/>
      <c r="J59" s="141"/>
      <c r="K59" s="141"/>
      <c r="L59" s="50"/>
      <c r="N59" s="24"/>
      <c r="O59" s="8"/>
    </row>
    <row r="60" spans="1:15" ht="17.25" customHeight="1" x14ac:dyDescent="0.2">
      <c r="A60" s="174" t="s">
        <v>39</v>
      </c>
      <c r="B60" s="175"/>
      <c r="C60" s="252"/>
      <c r="D60" s="252"/>
      <c r="E60" s="252"/>
      <c r="F60" s="252"/>
      <c r="G60" s="252"/>
      <c r="H60" s="252"/>
      <c r="I60" s="252"/>
      <c r="J60" s="141"/>
      <c r="K60" s="141"/>
      <c r="L60" s="50"/>
    </row>
    <row r="61" spans="1:15" ht="17.25" customHeight="1" x14ac:dyDescent="0.2">
      <c r="A61" s="134" t="s">
        <v>28</v>
      </c>
      <c r="B61" s="175"/>
      <c r="C61" s="21">
        <v>164.5</v>
      </c>
      <c r="D61" s="21"/>
      <c r="E61" s="21">
        <v>166.2</v>
      </c>
      <c r="G61" s="21">
        <v>175.4</v>
      </c>
      <c r="I61" s="21">
        <v>168.3</v>
      </c>
      <c r="J61" s="50"/>
      <c r="K61" s="21">
        <v>176.3</v>
      </c>
      <c r="L61" s="50"/>
      <c r="M61" s="50"/>
    </row>
    <row r="62" spans="1:15" s="4" customFormat="1" ht="17.25" customHeight="1" x14ac:dyDescent="0.2">
      <c r="A62" s="134" t="s">
        <v>29</v>
      </c>
      <c r="B62" s="176"/>
      <c r="C62" s="21">
        <v>169.1</v>
      </c>
      <c r="D62" s="21"/>
      <c r="E62" s="21">
        <v>170.5</v>
      </c>
      <c r="F62" s="2"/>
      <c r="G62" s="21">
        <v>179.5</v>
      </c>
      <c r="H62" s="21"/>
      <c r="I62" s="21">
        <v>172.6</v>
      </c>
      <c r="J62" s="50"/>
      <c r="K62" s="21">
        <v>180</v>
      </c>
      <c r="L62" s="51"/>
      <c r="M62" s="51"/>
      <c r="N62" s="1"/>
      <c r="O62" s="1"/>
    </row>
    <row r="63" spans="1:15" x14ac:dyDescent="0.2">
      <c r="J63" s="2"/>
    </row>
  </sheetData>
  <mergeCells count="6">
    <mergeCell ref="I6:K6"/>
    <mergeCell ref="A1:L1"/>
    <mergeCell ref="A2:L2"/>
    <mergeCell ref="A3:L3"/>
    <mergeCell ref="A4:L4"/>
    <mergeCell ref="C6:G6"/>
  </mergeCells>
  <printOptions horizontalCentered="1"/>
  <pageMargins left="0.5" right="0.5" top="0.33" bottom="0.75" header="0.21" footer="0.5"/>
  <pageSetup scale="69" orientation="portrait" r:id="rId1"/>
  <headerFooter alignWithMargins="0"/>
  <ignoredErrors>
    <ignoredError sqref="F9 J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showGridLines="0" zoomScale="85" zoomScaleNormal="85" zoomScaleSheetLayoutView="100" workbookViewId="0">
      <selection activeCell="B21" sqref="B21"/>
    </sheetView>
  </sheetViews>
  <sheetFormatPr defaultRowHeight="12.6" x14ac:dyDescent="0.2"/>
  <cols>
    <col min="1" max="1" width="2.83203125" style="22" customWidth="1"/>
    <col min="2" max="2" width="29.1640625" style="22" customWidth="1"/>
    <col min="3" max="3" width="60.6640625" style="22" customWidth="1"/>
    <col min="4" max="4" width="1.83203125" style="22" customWidth="1"/>
    <col min="5" max="5" width="22.5" style="43" customWidth="1"/>
    <col min="6" max="6" width="1.83203125" style="44" customWidth="1"/>
    <col min="7" max="7" width="21" style="43" customWidth="1"/>
    <col min="8" max="8" width="1.83203125" style="44" customWidth="1"/>
    <col min="9" max="9" width="21" style="43" customWidth="1"/>
    <col min="10" max="10" width="1.83203125" style="2" customWidth="1"/>
    <col min="11" max="11" width="1.83203125" style="43" customWidth="1"/>
    <col min="12" max="12" width="21.1640625" style="43" customWidth="1"/>
    <col min="13" max="13" width="1.83203125" style="44" customWidth="1"/>
    <col min="14" max="14" width="19" style="43" customWidth="1"/>
    <col min="15" max="15" width="1.83203125" style="1" customWidth="1"/>
    <col min="16" max="16384" width="9.33203125" style="22"/>
  </cols>
  <sheetData>
    <row r="1" spans="1:15" x14ac:dyDescent="0.2">
      <c r="A1" s="350" t="s">
        <v>59</v>
      </c>
      <c r="B1" s="350"/>
      <c r="C1" s="350"/>
      <c r="D1" s="350"/>
      <c r="E1" s="350"/>
      <c r="F1" s="350"/>
      <c r="G1" s="350"/>
      <c r="H1" s="350"/>
      <c r="I1" s="350"/>
      <c r="J1" s="350"/>
      <c r="K1" s="350"/>
      <c r="L1" s="350"/>
      <c r="M1" s="350"/>
      <c r="N1" s="350"/>
      <c r="O1" s="133"/>
    </row>
    <row r="2" spans="1:15" x14ac:dyDescent="0.2">
      <c r="A2" s="350" t="s">
        <v>101</v>
      </c>
      <c r="B2" s="350"/>
      <c r="C2" s="350"/>
      <c r="D2" s="350"/>
      <c r="E2" s="350"/>
      <c r="F2" s="350"/>
      <c r="G2" s="350"/>
      <c r="H2" s="350"/>
      <c r="I2" s="350"/>
      <c r="J2" s="350"/>
      <c r="K2" s="350"/>
      <c r="L2" s="350"/>
      <c r="M2" s="350"/>
      <c r="N2" s="350"/>
      <c r="O2" s="133"/>
    </row>
    <row r="3" spans="1:15" x14ac:dyDescent="0.2">
      <c r="A3" s="350" t="s">
        <v>0</v>
      </c>
      <c r="B3" s="350"/>
      <c r="C3" s="350"/>
      <c r="D3" s="350"/>
      <c r="E3" s="350"/>
      <c r="F3" s="350"/>
      <c r="G3" s="350"/>
      <c r="H3" s="350"/>
      <c r="I3" s="350"/>
      <c r="J3" s="350"/>
      <c r="K3" s="350"/>
      <c r="L3" s="350"/>
      <c r="M3" s="350"/>
      <c r="N3" s="350"/>
      <c r="O3" s="133"/>
    </row>
    <row r="4" spans="1:15" x14ac:dyDescent="0.2">
      <c r="A4" s="63"/>
      <c r="B4" s="63"/>
      <c r="C4" s="63"/>
      <c r="D4" s="63"/>
      <c r="E4" s="133"/>
      <c r="F4" s="133"/>
      <c r="G4" s="133"/>
      <c r="H4" s="133"/>
      <c r="I4" s="133"/>
      <c r="K4" s="254"/>
      <c r="L4" s="133"/>
      <c r="M4" s="177"/>
      <c r="N4" s="177"/>
    </row>
    <row r="5" spans="1:15" x14ac:dyDescent="0.2">
      <c r="A5" s="63"/>
      <c r="B5" s="63"/>
      <c r="C5" s="99"/>
      <c r="D5" s="99"/>
      <c r="E5" s="346" t="s">
        <v>85</v>
      </c>
      <c r="F5" s="346"/>
      <c r="G5" s="346"/>
      <c r="H5" s="346"/>
      <c r="I5" s="346"/>
      <c r="L5" s="351" t="s">
        <v>122</v>
      </c>
      <c r="M5" s="351"/>
      <c r="N5" s="351"/>
    </row>
    <row r="6" spans="1:15" ht="9" customHeight="1" x14ac:dyDescent="0.2">
      <c r="A6" s="178"/>
      <c r="B6" s="178"/>
      <c r="C6" s="178"/>
      <c r="D6" s="178"/>
      <c r="M6" s="98"/>
      <c r="N6" s="99"/>
    </row>
    <row r="7" spans="1:15" ht="14.25" customHeight="1" x14ac:dyDescent="0.2">
      <c r="A7" s="148"/>
      <c r="B7" s="148"/>
      <c r="C7" s="179"/>
      <c r="D7" s="179"/>
      <c r="E7" s="218" t="s">
        <v>1</v>
      </c>
      <c r="F7" s="218"/>
      <c r="G7" s="218" t="s">
        <v>119</v>
      </c>
      <c r="H7" s="218"/>
      <c r="I7" s="218" t="s">
        <v>1</v>
      </c>
      <c r="L7" s="218" t="s">
        <v>1</v>
      </c>
      <c r="M7" s="48"/>
      <c r="N7" s="48" t="s">
        <v>1</v>
      </c>
    </row>
    <row r="8" spans="1:15" ht="14.25" customHeight="1" x14ac:dyDescent="0.2">
      <c r="A8" s="148"/>
      <c r="B8" s="148"/>
      <c r="C8" s="179"/>
      <c r="D8" s="179"/>
      <c r="E8" s="219" t="s">
        <v>236</v>
      </c>
      <c r="F8" s="221"/>
      <c r="G8" s="219" t="s">
        <v>236</v>
      </c>
      <c r="H8" s="221"/>
      <c r="I8" s="219" t="s">
        <v>147</v>
      </c>
      <c r="L8" s="219" t="s">
        <v>236</v>
      </c>
      <c r="M8" s="96"/>
      <c r="N8" s="94" t="s">
        <v>147</v>
      </c>
    </row>
    <row r="9" spans="1:15" ht="14.25" customHeight="1" x14ac:dyDescent="0.2">
      <c r="A9" s="148"/>
      <c r="B9" s="148"/>
      <c r="C9" s="179"/>
      <c r="D9" s="179"/>
      <c r="E9" s="133" t="s">
        <v>52</v>
      </c>
      <c r="F9" s="222"/>
      <c r="G9" s="133" t="s">
        <v>52</v>
      </c>
      <c r="H9" s="222"/>
      <c r="I9" s="133" t="s">
        <v>52</v>
      </c>
      <c r="J9" s="222"/>
      <c r="L9" s="133" t="s">
        <v>52</v>
      </c>
      <c r="M9" s="96"/>
      <c r="N9" s="96"/>
    </row>
    <row r="10" spans="1:15" ht="15.75" customHeight="1" x14ac:dyDescent="0.2">
      <c r="A10" s="136" t="s">
        <v>60</v>
      </c>
      <c r="B10" s="136"/>
      <c r="C10" s="99"/>
      <c r="D10" s="99"/>
      <c r="F10" s="43"/>
      <c r="H10" s="43"/>
      <c r="J10" s="43"/>
      <c r="K10" s="222"/>
      <c r="L10" s="222"/>
      <c r="M10" s="98"/>
      <c r="N10" s="63"/>
    </row>
    <row r="11" spans="1:15" ht="15.75" customHeight="1" x14ac:dyDescent="0.2">
      <c r="A11" s="180"/>
      <c r="B11" s="174" t="s">
        <v>96</v>
      </c>
      <c r="C11" s="181"/>
      <c r="D11" s="182"/>
      <c r="E11" s="255"/>
      <c r="F11" s="255"/>
      <c r="G11" s="255"/>
      <c r="H11" s="255"/>
      <c r="I11" s="255"/>
      <c r="L11" s="255"/>
      <c r="M11" s="100"/>
      <c r="N11" s="100"/>
    </row>
    <row r="12" spans="1:15" ht="15.75" customHeight="1" x14ac:dyDescent="0.2">
      <c r="A12" s="180"/>
      <c r="B12" s="183" t="s">
        <v>73</v>
      </c>
      <c r="C12" s="182"/>
      <c r="D12" s="182"/>
      <c r="E12" s="255"/>
      <c r="F12" s="255"/>
      <c r="G12" s="255"/>
      <c r="H12" s="255"/>
      <c r="I12" s="255"/>
      <c r="L12" s="255"/>
      <c r="M12" s="100"/>
      <c r="N12" s="100"/>
    </row>
    <row r="13" spans="1:15" ht="15.75" customHeight="1" x14ac:dyDescent="0.2">
      <c r="A13" s="180"/>
      <c r="B13" s="184" t="s">
        <v>74</v>
      </c>
      <c r="C13" s="182"/>
      <c r="D13" s="182"/>
      <c r="E13" s="256">
        <v>283</v>
      </c>
      <c r="F13" s="257"/>
      <c r="G13" s="256">
        <v>297</v>
      </c>
      <c r="H13" s="257"/>
      <c r="I13" s="256">
        <v>385</v>
      </c>
      <c r="L13" s="256">
        <v>1294</v>
      </c>
      <c r="M13" s="101"/>
      <c r="N13" s="185">
        <v>1617</v>
      </c>
    </row>
    <row r="14" spans="1:15" ht="15.75" customHeight="1" x14ac:dyDescent="0.2">
      <c r="A14" s="180"/>
      <c r="B14" s="184" t="s">
        <v>80</v>
      </c>
      <c r="C14" s="182"/>
      <c r="D14" s="182"/>
      <c r="E14" s="258"/>
      <c r="F14" s="259"/>
      <c r="G14" s="260"/>
      <c r="H14" s="259"/>
      <c r="I14" s="260"/>
      <c r="L14" s="260"/>
      <c r="M14" s="102"/>
      <c r="N14" s="170"/>
    </row>
    <row r="15" spans="1:15" ht="15.75" customHeight="1" x14ac:dyDescent="0.2">
      <c r="A15" s="180"/>
      <c r="B15" s="184" t="s">
        <v>138</v>
      </c>
      <c r="C15" s="182"/>
      <c r="D15" s="182"/>
      <c r="E15" s="261">
        <v>-180</v>
      </c>
      <c r="F15" s="261"/>
      <c r="G15" s="262">
        <v>-193</v>
      </c>
      <c r="H15" s="261"/>
      <c r="I15" s="262">
        <v>-261</v>
      </c>
      <c r="L15" s="262">
        <v>-854</v>
      </c>
      <c r="M15" s="103"/>
      <c r="N15" s="104">
        <v>-1087</v>
      </c>
    </row>
    <row r="16" spans="1:15" ht="15.75" customHeight="1" x14ac:dyDescent="0.35">
      <c r="A16" s="180"/>
      <c r="B16" s="184" t="s">
        <v>71</v>
      </c>
      <c r="C16" s="182"/>
      <c r="D16" s="182"/>
      <c r="E16" s="263">
        <v>-74</v>
      </c>
      <c r="F16" s="263"/>
      <c r="G16" s="264">
        <v>-75</v>
      </c>
      <c r="H16" s="263"/>
      <c r="I16" s="264">
        <v>-87</v>
      </c>
      <c r="L16" s="264">
        <v>-318</v>
      </c>
      <c r="M16" s="105"/>
      <c r="N16" s="106">
        <v>-375</v>
      </c>
    </row>
    <row r="17" spans="1:15" ht="15.75" customHeight="1" x14ac:dyDescent="0.35">
      <c r="A17" s="180"/>
      <c r="B17" s="184" t="s">
        <v>88</v>
      </c>
      <c r="C17" s="182"/>
      <c r="D17" s="182"/>
      <c r="E17" s="264">
        <f>SUM(E15:E16)</f>
        <v>-254</v>
      </c>
      <c r="F17" s="263"/>
      <c r="G17" s="264">
        <f>SUM(G15:G16)</f>
        <v>-268</v>
      </c>
      <c r="H17" s="263"/>
      <c r="I17" s="264">
        <f>+I15+I16</f>
        <v>-348</v>
      </c>
      <c r="L17" s="264">
        <f>SUM(L15:L16)</f>
        <v>-1172</v>
      </c>
      <c r="M17" s="105"/>
      <c r="N17" s="106">
        <f>+N15+N16</f>
        <v>-1462</v>
      </c>
    </row>
    <row r="18" spans="1:15" ht="15.75" customHeight="1" x14ac:dyDescent="0.2">
      <c r="A18" s="180"/>
      <c r="B18" s="182" t="s">
        <v>75</v>
      </c>
      <c r="C18" s="99"/>
      <c r="D18" s="182"/>
      <c r="E18" s="265">
        <f>E13+E17</f>
        <v>29</v>
      </c>
      <c r="F18" s="228"/>
      <c r="G18" s="266">
        <f>G13+G17</f>
        <v>29</v>
      </c>
      <c r="H18" s="228"/>
      <c r="I18" s="266">
        <f>+I13+I17</f>
        <v>37</v>
      </c>
      <c r="L18" s="266">
        <f>L13+L17</f>
        <v>122</v>
      </c>
      <c r="M18" s="49"/>
      <c r="N18" s="107">
        <f>+N13+N17</f>
        <v>155</v>
      </c>
    </row>
    <row r="19" spans="1:15" ht="15.75" customHeight="1" x14ac:dyDescent="0.35">
      <c r="A19" s="180"/>
      <c r="B19" s="184" t="s">
        <v>76</v>
      </c>
      <c r="C19" s="182"/>
      <c r="D19" s="182"/>
      <c r="E19" s="263">
        <v>18</v>
      </c>
      <c r="F19" s="263"/>
      <c r="G19" s="264">
        <v>18</v>
      </c>
      <c r="H19" s="263"/>
      <c r="I19" s="263">
        <v>22</v>
      </c>
      <c r="L19" s="264">
        <v>78</v>
      </c>
      <c r="M19" s="105"/>
      <c r="N19" s="106">
        <v>93</v>
      </c>
    </row>
    <row r="20" spans="1:15" ht="15.75" customHeight="1" x14ac:dyDescent="0.5">
      <c r="A20" s="186"/>
      <c r="B20" s="187" t="s">
        <v>120</v>
      </c>
      <c r="C20" s="99"/>
      <c r="D20" s="182"/>
      <c r="E20" s="267">
        <f>SUM(E18:E19)</f>
        <v>47</v>
      </c>
      <c r="F20" s="267"/>
      <c r="G20" s="210">
        <f>SUM(G18:G19)</f>
        <v>47</v>
      </c>
      <c r="H20" s="267"/>
      <c r="I20" s="210">
        <f>+I18+I19</f>
        <v>59</v>
      </c>
      <c r="L20" s="210">
        <f>SUM(L18:L19)</f>
        <v>200</v>
      </c>
      <c r="M20" s="108"/>
      <c r="N20" s="109">
        <f>+N18+N19</f>
        <v>248</v>
      </c>
    </row>
    <row r="21" spans="1:15" ht="9.75" customHeight="1" x14ac:dyDescent="0.35">
      <c r="A21" s="186"/>
      <c r="B21" s="50"/>
      <c r="C21" s="182"/>
      <c r="D21" s="182"/>
      <c r="E21" s="268"/>
      <c r="F21" s="230"/>
      <c r="G21" s="268"/>
      <c r="H21" s="230"/>
      <c r="I21" s="268"/>
      <c r="L21" s="268"/>
      <c r="M21" s="110"/>
      <c r="N21" s="111"/>
    </row>
    <row r="22" spans="1:15" ht="15.75" customHeight="1" x14ac:dyDescent="0.2">
      <c r="A22" s="186"/>
      <c r="B22" s="183" t="s">
        <v>125</v>
      </c>
      <c r="C22" s="182"/>
      <c r="D22" s="182"/>
      <c r="E22" s="228"/>
      <c r="F22" s="228"/>
      <c r="G22" s="228"/>
      <c r="H22" s="228"/>
      <c r="I22" s="228"/>
      <c r="J22" s="29"/>
      <c r="L22" s="228"/>
      <c r="M22" s="49"/>
      <c r="N22" s="49"/>
      <c r="O22" s="8"/>
    </row>
    <row r="23" spans="1:15" ht="15.75" customHeight="1" x14ac:dyDescent="0.2">
      <c r="A23" s="186"/>
      <c r="B23" s="184" t="s">
        <v>133</v>
      </c>
      <c r="C23" s="182"/>
      <c r="D23" s="182"/>
      <c r="E23" s="269">
        <v>124</v>
      </c>
      <c r="F23" s="228"/>
      <c r="G23" s="269">
        <v>110</v>
      </c>
      <c r="H23" s="228"/>
      <c r="I23" s="269">
        <v>110</v>
      </c>
      <c r="J23" s="29"/>
      <c r="L23" s="269">
        <v>458</v>
      </c>
      <c r="M23" s="49"/>
      <c r="N23" s="188">
        <v>471</v>
      </c>
      <c r="O23" s="8"/>
    </row>
    <row r="24" spans="1:15" ht="15.75" customHeight="1" x14ac:dyDescent="0.35">
      <c r="A24" s="186"/>
      <c r="B24" s="184" t="s">
        <v>80</v>
      </c>
      <c r="C24" s="182"/>
      <c r="D24" s="182"/>
      <c r="E24" s="270"/>
      <c r="F24" s="230"/>
      <c r="G24" s="270"/>
      <c r="H24" s="230"/>
      <c r="I24" s="270"/>
      <c r="J24" s="29"/>
      <c r="L24" s="270"/>
      <c r="M24" s="110"/>
      <c r="N24" s="126"/>
      <c r="O24" s="8"/>
    </row>
    <row r="25" spans="1:15" ht="15.75" customHeight="1" x14ac:dyDescent="0.2">
      <c r="A25" s="186"/>
      <c r="B25" s="184" t="s">
        <v>138</v>
      </c>
      <c r="C25" s="182"/>
      <c r="D25" s="182"/>
      <c r="E25" s="266">
        <v>-69</v>
      </c>
      <c r="F25" s="228"/>
      <c r="G25" s="266">
        <v>-57</v>
      </c>
      <c r="H25" s="228"/>
      <c r="I25" s="266">
        <v>-63</v>
      </c>
      <c r="L25" s="266">
        <v>-250</v>
      </c>
      <c r="M25" s="49"/>
      <c r="N25" s="107">
        <v>-257</v>
      </c>
    </row>
    <row r="26" spans="1:15" ht="15.75" customHeight="1" x14ac:dyDescent="0.35">
      <c r="A26" s="186"/>
      <c r="B26" s="184" t="s">
        <v>71</v>
      </c>
      <c r="C26" s="182"/>
      <c r="D26" s="182"/>
      <c r="E26" s="271">
        <v>-10</v>
      </c>
      <c r="F26" s="230"/>
      <c r="G26" s="271">
        <v>-9</v>
      </c>
      <c r="H26" s="230"/>
      <c r="I26" s="271">
        <v>-6</v>
      </c>
      <c r="L26" s="271">
        <v>-34</v>
      </c>
      <c r="M26" s="110"/>
      <c r="N26" s="112">
        <v>-29</v>
      </c>
    </row>
    <row r="27" spans="1:15" ht="15.75" customHeight="1" x14ac:dyDescent="0.35">
      <c r="A27" s="186"/>
      <c r="B27" s="184" t="s">
        <v>134</v>
      </c>
      <c r="C27" s="182"/>
      <c r="D27" s="182"/>
      <c r="E27" s="271">
        <f>+E25+E26</f>
        <v>-79</v>
      </c>
      <c r="F27" s="230"/>
      <c r="G27" s="271">
        <f>+G25+G26</f>
        <v>-66</v>
      </c>
      <c r="H27" s="230"/>
      <c r="I27" s="271">
        <f>+I25+I26</f>
        <v>-69</v>
      </c>
      <c r="L27" s="271">
        <f>+L25+L26</f>
        <v>-284</v>
      </c>
      <c r="M27" s="110"/>
      <c r="N27" s="112">
        <f>+N25+N26</f>
        <v>-286</v>
      </c>
    </row>
    <row r="28" spans="1:15" ht="15.75" customHeight="1" x14ac:dyDescent="0.2">
      <c r="A28" s="186"/>
      <c r="B28" s="182" t="s">
        <v>135</v>
      </c>
      <c r="C28" s="182"/>
      <c r="D28" s="182"/>
      <c r="E28" s="266">
        <f>+E23+E27</f>
        <v>45</v>
      </c>
      <c r="F28" s="228"/>
      <c r="G28" s="266">
        <f>+G23+G27</f>
        <v>44</v>
      </c>
      <c r="H28" s="228"/>
      <c r="I28" s="266">
        <f>+I23+I27</f>
        <v>41</v>
      </c>
      <c r="L28" s="266">
        <f>+L23+L27</f>
        <v>174</v>
      </c>
      <c r="M28" s="49"/>
      <c r="N28" s="107">
        <f>+N23+N27</f>
        <v>185</v>
      </c>
    </row>
    <row r="29" spans="1:15" ht="15.75" customHeight="1" x14ac:dyDescent="0.35">
      <c r="A29" s="74"/>
      <c r="B29" s="184" t="s">
        <v>231</v>
      </c>
      <c r="C29" s="182"/>
      <c r="D29" s="182"/>
      <c r="E29" s="264">
        <v>30</v>
      </c>
      <c r="F29" s="263"/>
      <c r="G29" s="264">
        <v>28</v>
      </c>
      <c r="H29" s="263"/>
      <c r="I29" s="264">
        <v>32</v>
      </c>
      <c r="L29" s="264">
        <v>116</v>
      </c>
      <c r="M29" s="105"/>
      <c r="N29" s="264">
        <v>128</v>
      </c>
    </row>
    <row r="30" spans="1:15" ht="15.75" customHeight="1" x14ac:dyDescent="0.2">
      <c r="A30" s="74"/>
      <c r="B30" s="187" t="s">
        <v>126</v>
      </c>
      <c r="C30" s="99"/>
      <c r="D30" s="182"/>
      <c r="E30" s="272">
        <f>+E29+E28</f>
        <v>75</v>
      </c>
      <c r="F30" s="273"/>
      <c r="G30" s="272">
        <f>+G29+G28</f>
        <v>72</v>
      </c>
      <c r="H30" s="273"/>
      <c r="I30" s="272">
        <f>+I28+I29</f>
        <v>73</v>
      </c>
      <c r="L30" s="272">
        <f>+L29+L28</f>
        <v>290</v>
      </c>
      <c r="M30" s="113"/>
      <c r="N30" s="114">
        <f>+N28+N29</f>
        <v>313</v>
      </c>
    </row>
    <row r="31" spans="1:15" ht="11.25" customHeight="1" x14ac:dyDescent="0.35">
      <c r="A31" s="74"/>
      <c r="B31" s="184"/>
      <c r="C31" s="184"/>
      <c r="D31" s="184"/>
      <c r="E31" s="271"/>
      <c r="F31" s="230"/>
      <c r="G31" s="271"/>
      <c r="H31" s="230"/>
      <c r="I31" s="271"/>
      <c r="L31" s="271"/>
      <c r="M31" s="110"/>
      <c r="N31" s="112"/>
    </row>
    <row r="32" spans="1:15" ht="15.75" customHeight="1" x14ac:dyDescent="0.5">
      <c r="A32" s="74"/>
      <c r="B32" s="183" t="s">
        <v>110</v>
      </c>
      <c r="C32" s="184"/>
      <c r="D32" s="184"/>
      <c r="E32" s="210">
        <v>60</v>
      </c>
      <c r="F32" s="267"/>
      <c r="G32" s="210">
        <v>61</v>
      </c>
      <c r="H32" s="267"/>
      <c r="I32" s="210">
        <v>56</v>
      </c>
      <c r="L32" s="210">
        <v>238</v>
      </c>
      <c r="M32" s="108"/>
      <c r="N32" s="109">
        <v>223</v>
      </c>
    </row>
    <row r="33" spans="1:15" ht="11.25" customHeight="1" x14ac:dyDescent="0.35">
      <c r="A33" s="74"/>
      <c r="B33" s="184"/>
      <c r="C33" s="184"/>
      <c r="D33" s="184"/>
      <c r="E33" s="271"/>
      <c r="F33" s="230"/>
      <c r="G33" s="271"/>
      <c r="H33" s="230"/>
      <c r="I33" s="271"/>
      <c r="L33" s="271"/>
      <c r="M33" s="110"/>
      <c r="N33" s="112"/>
    </row>
    <row r="34" spans="1:15" ht="15.75" customHeight="1" x14ac:dyDescent="0.35">
      <c r="A34" s="74"/>
      <c r="B34" s="183" t="s">
        <v>141</v>
      </c>
      <c r="C34" s="184"/>
      <c r="D34" s="184"/>
      <c r="E34" s="271"/>
      <c r="F34" s="230"/>
      <c r="G34" s="271"/>
      <c r="H34" s="230"/>
      <c r="I34" s="271"/>
      <c r="L34" s="271"/>
      <c r="M34" s="110"/>
      <c r="N34" s="112"/>
    </row>
    <row r="35" spans="1:15" ht="15.75" customHeight="1" x14ac:dyDescent="0.5">
      <c r="A35" s="186"/>
      <c r="B35" s="183" t="s">
        <v>81</v>
      </c>
      <c r="C35" s="187"/>
      <c r="D35" s="187"/>
      <c r="E35" s="274">
        <f>E32+E30+E20</f>
        <v>182</v>
      </c>
      <c r="F35" s="275"/>
      <c r="G35" s="274">
        <f>+G20+G30+G32</f>
        <v>180</v>
      </c>
      <c r="H35" s="275"/>
      <c r="I35" s="274">
        <f>+I20+I30+I32</f>
        <v>188</v>
      </c>
      <c r="J35" s="29"/>
      <c r="L35" s="274">
        <f>L32+L30+L20</f>
        <v>728</v>
      </c>
      <c r="M35" s="115"/>
      <c r="N35" s="116">
        <f>+N20+N30+N32</f>
        <v>784</v>
      </c>
      <c r="O35" s="8"/>
    </row>
    <row r="36" spans="1:15" ht="12" customHeight="1" x14ac:dyDescent="0.2">
      <c r="A36" s="186"/>
      <c r="B36" s="50"/>
      <c r="C36" s="187"/>
      <c r="D36" s="187"/>
      <c r="E36" s="228"/>
      <c r="F36" s="228"/>
      <c r="G36" s="228"/>
      <c r="H36" s="228"/>
      <c r="I36" s="228"/>
      <c r="J36" s="29"/>
      <c r="L36" s="228"/>
      <c r="M36" s="49"/>
      <c r="N36" s="49"/>
      <c r="O36" s="8"/>
    </row>
    <row r="37" spans="1:15" ht="15.75" customHeight="1" x14ac:dyDescent="0.2">
      <c r="A37" s="186"/>
      <c r="B37" s="183" t="s">
        <v>220</v>
      </c>
      <c r="C37" s="182"/>
      <c r="D37" s="182"/>
      <c r="E37" s="228"/>
      <c r="F37" s="228"/>
      <c r="G37" s="228"/>
      <c r="H37" s="228"/>
      <c r="I37" s="228"/>
      <c r="J37" s="21"/>
      <c r="L37" s="228"/>
      <c r="M37" s="49"/>
      <c r="N37" s="49"/>
      <c r="O37" s="3"/>
    </row>
    <row r="38" spans="1:15" s="27" customFormat="1" ht="15.75" customHeight="1" x14ac:dyDescent="0.2">
      <c r="A38" s="189"/>
      <c r="B38" s="184" t="s">
        <v>111</v>
      </c>
      <c r="C38" s="117"/>
      <c r="D38" s="117"/>
      <c r="E38" s="261">
        <v>26</v>
      </c>
      <c r="F38" s="261"/>
      <c r="G38" s="261">
        <v>28</v>
      </c>
      <c r="H38" s="261"/>
      <c r="I38" s="261">
        <v>29</v>
      </c>
      <c r="J38" s="21"/>
      <c r="K38" s="276"/>
      <c r="L38" s="261">
        <v>117</v>
      </c>
      <c r="M38" s="103"/>
      <c r="N38" s="103">
        <v>115</v>
      </c>
      <c r="O38" s="3"/>
    </row>
    <row r="39" spans="1:15" s="27" customFormat="1" ht="15.75" customHeight="1" x14ac:dyDescent="0.2">
      <c r="A39" s="189"/>
      <c r="B39" s="184" t="s">
        <v>77</v>
      </c>
      <c r="C39" s="182"/>
      <c r="D39" s="182"/>
      <c r="E39" s="277">
        <v>39</v>
      </c>
      <c r="F39" s="261"/>
      <c r="G39" s="277">
        <v>38</v>
      </c>
      <c r="H39" s="261"/>
      <c r="I39" s="277">
        <v>37</v>
      </c>
      <c r="J39" s="2"/>
      <c r="K39" s="276"/>
      <c r="L39" s="277">
        <v>150</v>
      </c>
      <c r="M39" s="103"/>
      <c r="N39" s="118">
        <v>135</v>
      </c>
      <c r="O39" s="1"/>
    </row>
    <row r="40" spans="1:15" s="27" customFormat="1" ht="15.75" customHeight="1" x14ac:dyDescent="0.35">
      <c r="A40" s="189"/>
      <c r="B40" s="184" t="s">
        <v>78</v>
      </c>
      <c r="C40" s="182"/>
      <c r="D40" s="182"/>
      <c r="E40" s="264">
        <v>18</v>
      </c>
      <c r="F40" s="263"/>
      <c r="G40" s="264">
        <v>18</v>
      </c>
      <c r="H40" s="263"/>
      <c r="I40" s="264">
        <v>21</v>
      </c>
      <c r="J40" s="2"/>
      <c r="K40" s="276"/>
      <c r="L40" s="264">
        <v>77</v>
      </c>
      <c r="M40" s="105"/>
      <c r="N40" s="106">
        <v>83</v>
      </c>
      <c r="O40" s="1"/>
    </row>
    <row r="41" spans="1:15" s="27" customFormat="1" ht="9" customHeight="1" x14ac:dyDescent="0.35">
      <c r="A41" s="189"/>
      <c r="B41" s="117"/>
      <c r="C41" s="182"/>
      <c r="D41" s="182"/>
      <c r="E41" s="264"/>
      <c r="F41" s="263"/>
      <c r="G41" s="264"/>
      <c r="H41" s="263"/>
      <c r="I41" s="264"/>
      <c r="J41" s="2"/>
      <c r="K41" s="276"/>
      <c r="L41" s="264"/>
      <c r="M41" s="105"/>
      <c r="N41" s="106"/>
      <c r="O41" s="1"/>
    </row>
    <row r="42" spans="1:15" ht="15.75" customHeight="1" x14ac:dyDescent="0.5">
      <c r="A42" s="186"/>
      <c r="B42" s="347" t="s">
        <v>79</v>
      </c>
      <c r="C42" s="347"/>
      <c r="D42" s="187"/>
      <c r="E42" s="210">
        <f>SUM(E38:E40)</f>
        <v>83</v>
      </c>
      <c r="F42" s="267"/>
      <c r="G42" s="210">
        <f>SUM(G38:G40)</f>
        <v>84</v>
      </c>
      <c r="H42" s="267"/>
      <c r="I42" s="210">
        <f>SUM(I38:I40)</f>
        <v>87</v>
      </c>
      <c r="L42" s="210">
        <f>SUM(L38:L40)</f>
        <v>344</v>
      </c>
      <c r="M42" s="108"/>
      <c r="N42" s="109">
        <f>+N38+N39+N40</f>
        <v>333</v>
      </c>
    </row>
    <row r="43" spans="1:15" ht="11.25" customHeight="1" x14ac:dyDescent="0.2">
      <c r="A43" s="186"/>
      <c r="B43" s="184"/>
      <c r="C43" s="187"/>
      <c r="D43" s="187"/>
      <c r="E43" s="266"/>
      <c r="F43" s="228"/>
      <c r="G43" s="266"/>
      <c r="H43" s="228"/>
      <c r="I43" s="266"/>
      <c r="L43" s="266"/>
      <c r="M43" s="49"/>
      <c r="N43" s="107"/>
    </row>
    <row r="44" spans="1:15" ht="15.75" customHeight="1" x14ac:dyDescent="0.5">
      <c r="A44" s="183"/>
      <c r="B44" s="183" t="s">
        <v>221</v>
      </c>
      <c r="C44" s="182"/>
      <c r="D44" s="182"/>
      <c r="E44" s="278">
        <v>5</v>
      </c>
      <c r="F44" s="279"/>
      <c r="G44" s="278">
        <v>5</v>
      </c>
      <c r="H44" s="279"/>
      <c r="I44" s="278">
        <v>5</v>
      </c>
      <c r="L44" s="278">
        <v>19</v>
      </c>
      <c r="M44" s="119"/>
      <c r="N44" s="120">
        <v>19</v>
      </c>
    </row>
    <row r="45" spans="1:15" ht="9.75" customHeight="1" x14ac:dyDescent="0.2">
      <c r="A45" s="183"/>
      <c r="B45" s="183"/>
      <c r="C45" s="182"/>
      <c r="D45" s="182"/>
      <c r="E45" s="280"/>
      <c r="F45" s="281"/>
      <c r="G45" s="280"/>
      <c r="H45" s="281"/>
      <c r="I45" s="280"/>
      <c r="L45" s="280"/>
      <c r="M45" s="121"/>
      <c r="N45" s="122"/>
    </row>
    <row r="46" spans="1:15" ht="15.75" customHeight="1" x14ac:dyDescent="0.5">
      <c r="A46" s="183"/>
      <c r="B46" s="183" t="s">
        <v>222</v>
      </c>
      <c r="C46" s="182"/>
      <c r="D46" s="182"/>
      <c r="E46" s="210">
        <v>0</v>
      </c>
      <c r="F46" s="267"/>
      <c r="G46" s="210">
        <v>0</v>
      </c>
      <c r="H46" s="267"/>
      <c r="I46" s="210">
        <v>1</v>
      </c>
      <c r="L46" s="210">
        <v>13</v>
      </c>
      <c r="M46" s="108"/>
      <c r="N46" s="210">
        <v>2</v>
      </c>
    </row>
    <row r="47" spans="1:15" ht="15.75" customHeight="1" x14ac:dyDescent="0.2">
      <c r="A47" s="190"/>
      <c r="B47" s="183" t="s">
        <v>142</v>
      </c>
      <c r="C47" s="191"/>
      <c r="D47" s="191"/>
      <c r="E47" s="280"/>
      <c r="F47" s="281"/>
      <c r="G47" s="280"/>
      <c r="H47" s="281"/>
      <c r="I47" s="280"/>
      <c r="L47" s="280"/>
      <c r="M47" s="121"/>
      <c r="N47" s="122"/>
    </row>
    <row r="48" spans="1:15" ht="15.75" customHeight="1" x14ac:dyDescent="0.5">
      <c r="A48" s="190"/>
      <c r="B48" s="183" t="s">
        <v>81</v>
      </c>
      <c r="C48" s="187"/>
      <c r="D48" s="187"/>
      <c r="E48" s="210">
        <f>E46+E44+E42+E35</f>
        <v>270</v>
      </c>
      <c r="F48" s="267"/>
      <c r="G48" s="210">
        <f>+G35+G42+G44+G46</f>
        <v>269</v>
      </c>
      <c r="H48" s="267"/>
      <c r="I48" s="210">
        <f>+I35+I42+I44+I46</f>
        <v>281</v>
      </c>
      <c r="J48" s="29"/>
      <c r="L48" s="210">
        <f>L46+L44+L42+L35</f>
        <v>1104</v>
      </c>
      <c r="M48" s="108"/>
      <c r="N48" s="109">
        <f>+N35+N42+N44+N46</f>
        <v>1138</v>
      </c>
      <c r="O48" s="8"/>
    </row>
    <row r="49" spans="1:15" ht="15.75" customHeight="1" x14ac:dyDescent="0.2">
      <c r="A49" s="192"/>
      <c r="B49" s="74"/>
      <c r="C49" s="191"/>
      <c r="D49" s="191"/>
      <c r="E49" s="282"/>
      <c r="F49" s="236"/>
      <c r="G49" s="282"/>
      <c r="H49" s="236"/>
      <c r="I49" s="282"/>
      <c r="J49" s="29"/>
      <c r="L49" s="282"/>
      <c r="M49" s="123"/>
      <c r="N49" s="124"/>
      <c r="O49" s="8"/>
    </row>
    <row r="50" spans="1:15" ht="15.75" customHeight="1" x14ac:dyDescent="0.2">
      <c r="A50" s="136" t="s">
        <v>61</v>
      </c>
      <c r="B50" s="136"/>
      <c r="C50" s="50"/>
      <c r="D50" s="50"/>
      <c r="E50" s="266"/>
      <c r="F50" s="228"/>
      <c r="G50" s="266"/>
      <c r="H50" s="228"/>
      <c r="I50" s="266"/>
      <c r="J50" s="29"/>
      <c r="L50" s="266"/>
      <c r="M50" s="49"/>
      <c r="N50" s="107"/>
      <c r="O50" s="8"/>
    </row>
    <row r="51" spans="1:15" ht="15.75" customHeight="1" x14ac:dyDescent="0.2">
      <c r="A51" s="74" t="s">
        <v>68</v>
      </c>
      <c r="B51" s="174" t="s">
        <v>223</v>
      </c>
      <c r="C51" s="182"/>
      <c r="D51" s="182"/>
      <c r="E51" s="266"/>
      <c r="F51" s="228"/>
      <c r="G51" s="266"/>
      <c r="H51" s="228"/>
      <c r="I51" s="266"/>
      <c r="J51" s="29"/>
      <c r="L51" s="266"/>
      <c r="M51" s="49"/>
      <c r="N51" s="107"/>
      <c r="O51" s="8"/>
    </row>
    <row r="52" spans="1:15" ht="15.75" customHeight="1" x14ac:dyDescent="0.2">
      <c r="A52" s="50" t="s">
        <v>69</v>
      </c>
      <c r="B52" s="184" t="s">
        <v>224</v>
      </c>
      <c r="C52" s="182"/>
      <c r="D52" s="182"/>
      <c r="E52" s="266">
        <v>28</v>
      </c>
      <c r="F52" s="228"/>
      <c r="G52" s="266">
        <v>28</v>
      </c>
      <c r="H52" s="228"/>
      <c r="I52" s="266">
        <v>30</v>
      </c>
      <c r="J52" s="29"/>
      <c r="L52" s="266">
        <v>112</v>
      </c>
      <c r="M52" s="49"/>
      <c r="N52" s="266">
        <v>117</v>
      </c>
      <c r="O52" s="8"/>
    </row>
    <row r="53" spans="1:15" ht="15.75" customHeight="1" x14ac:dyDescent="0.2">
      <c r="A53" s="50"/>
      <c r="B53" s="184" t="s">
        <v>225</v>
      </c>
      <c r="C53" s="182"/>
      <c r="D53" s="182"/>
      <c r="E53" s="266">
        <v>10</v>
      </c>
      <c r="F53" s="228"/>
      <c r="G53" s="266">
        <v>10</v>
      </c>
      <c r="H53" s="228"/>
      <c r="I53" s="266">
        <v>10</v>
      </c>
      <c r="J53" s="29"/>
      <c r="L53" s="266">
        <v>39</v>
      </c>
      <c r="M53" s="49"/>
      <c r="N53" s="266">
        <v>40</v>
      </c>
      <c r="O53" s="8"/>
    </row>
    <row r="54" spans="1:15" ht="15.75" customHeight="1" x14ac:dyDescent="0.35">
      <c r="A54" s="50"/>
      <c r="B54" s="184" t="s">
        <v>226</v>
      </c>
      <c r="C54" s="182"/>
      <c r="D54" s="182"/>
      <c r="E54" s="271">
        <v>5</v>
      </c>
      <c r="F54" s="230"/>
      <c r="G54" s="271">
        <v>5</v>
      </c>
      <c r="H54" s="230"/>
      <c r="I54" s="271">
        <v>5</v>
      </c>
      <c r="L54" s="271">
        <v>20</v>
      </c>
      <c r="M54" s="110"/>
      <c r="N54" s="112">
        <v>21</v>
      </c>
    </row>
    <row r="55" spans="1:15" ht="15.75" customHeight="1" x14ac:dyDescent="0.2">
      <c r="A55" s="50"/>
      <c r="B55" s="184" t="s">
        <v>227</v>
      </c>
      <c r="C55" s="182"/>
      <c r="D55" s="182"/>
      <c r="E55" s="266">
        <f>+E52+E53+E54</f>
        <v>43</v>
      </c>
      <c r="F55" s="228"/>
      <c r="G55" s="266">
        <f>+G52+G53+G54</f>
        <v>43</v>
      </c>
      <c r="H55" s="228"/>
      <c r="I55" s="266">
        <f>+I52+I53+I54</f>
        <v>45</v>
      </c>
      <c r="L55" s="266">
        <f>+L52+L53+L54</f>
        <v>171</v>
      </c>
      <c r="M55" s="49"/>
      <c r="N55" s="107">
        <f>+N52+N53+N54</f>
        <v>178</v>
      </c>
    </row>
    <row r="56" spans="1:15" ht="15.75" customHeight="1" x14ac:dyDescent="0.2">
      <c r="A56" s="180"/>
      <c r="B56" s="184" t="s">
        <v>70</v>
      </c>
      <c r="C56" s="182"/>
      <c r="D56" s="182"/>
      <c r="E56" s="266">
        <v>13</v>
      </c>
      <c r="F56" s="228"/>
      <c r="G56" s="266">
        <v>12</v>
      </c>
      <c r="H56" s="228"/>
      <c r="I56" s="266">
        <v>13</v>
      </c>
      <c r="L56" s="266">
        <v>50</v>
      </c>
      <c r="M56" s="49"/>
      <c r="N56" s="107">
        <v>55</v>
      </c>
    </row>
    <row r="57" spans="1:15" ht="15.75" customHeight="1" x14ac:dyDescent="0.35">
      <c r="A57" s="180"/>
      <c r="B57" s="184" t="s">
        <v>228</v>
      </c>
      <c r="C57" s="182"/>
      <c r="D57" s="182"/>
      <c r="E57" s="283">
        <v>31</v>
      </c>
      <c r="F57" s="263"/>
      <c r="G57" s="283">
        <v>24</v>
      </c>
      <c r="H57" s="263"/>
      <c r="I57" s="283">
        <v>20</v>
      </c>
      <c r="L57" s="283">
        <v>97</v>
      </c>
      <c r="M57" s="105"/>
      <c r="N57" s="125">
        <v>76</v>
      </c>
    </row>
    <row r="58" spans="1:15" ht="15.75" customHeight="1" x14ac:dyDescent="0.2">
      <c r="A58" s="180"/>
      <c r="B58" s="187" t="s">
        <v>229</v>
      </c>
      <c r="C58" s="99"/>
      <c r="D58" s="187"/>
      <c r="E58" s="261">
        <f>+E55+E56+E57</f>
        <v>87</v>
      </c>
      <c r="F58" s="261"/>
      <c r="G58" s="261">
        <f>+G55+G56+G57</f>
        <v>79</v>
      </c>
      <c r="H58" s="261"/>
      <c r="I58" s="261">
        <f>+I55+I56+I57</f>
        <v>78</v>
      </c>
      <c r="L58" s="261">
        <f>+L55+L56+L57</f>
        <v>318</v>
      </c>
      <c r="M58" s="103"/>
      <c r="N58" s="103">
        <f>+N55+N56+N57</f>
        <v>309</v>
      </c>
      <c r="O58" s="2"/>
    </row>
    <row r="59" spans="1:15" ht="11.25" customHeight="1" x14ac:dyDescent="0.35">
      <c r="A59" s="180"/>
      <c r="B59" s="348"/>
      <c r="C59" s="348"/>
      <c r="D59" s="184"/>
      <c r="E59" s="270"/>
      <c r="F59" s="230"/>
      <c r="G59" s="270"/>
      <c r="H59" s="230"/>
      <c r="I59" s="270"/>
      <c r="L59" s="270"/>
      <c r="M59" s="110"/>
      <c r="N59" s="126"/>
      <c r="O59" s="2"/>
    </row>
    <row r="60" spans="1:15" ht="15.75" customHeight="1" x14ac:dyDescent="0.35">
      <c r="A60" s="193"/>
      <c r="B60" s="349" t="s">
        <v>230</v>
      </c>
      <c r="C60" s="349"/>
      <c r="D60" s="183"/>
      <c r="E60" s="264">
        <v>14</v>
      </c>
      <c r="F60" s="263"/>
      <c r="G60" s="264">
        <v>14</v>
      </c>
      <c r="H60" s="263"/>
      <c r="I60" s="264">
        <v>13</v>
      </c>
      <c r="L60" s="264">
        <v>57</v>
      </c>
      <c r="M60" s="105"/>
      <c r="N60" s="106">
        <v>52</v>
      </c>
      <c r="O60" s="2"/>
    </row>
    <row r="61" spans="1:15" ht="15.75" customHeight="1" x14ac:dyDescent="0.5">
      <c r="A61" s="180"/>
      <c r="B61" s="187" t="s">
        <v>82</v>
      </c>
      <c r="C61" s="99"/>
      <c r="D61" s="187"/>
      <c r="E61" s="210">
        <f>+E60+E58</f>
        <v>101</v>
      </c>
      <c r="F61" s="267"/>
      <c r="G61" s="210">
        <f>+G60+G58</f>
        <v>93</v>
      </c>
      <c r="H61" s="267"/>
      <c r="I61" s="210">
        <f>+I58+I60</f>
        <v>91</v>
      </c>
      <c r="L61" s="210">
        <f>+L60+L58</f>
        <v>375</v>
      </c>
      <c r="M61" s="108"/>
      <c r="N61" s="109">
        <f>+N58+N60</f>
        <v>361</v>
      </c>
    </row>
    <row r="62" spans="1:15" ht="15.75" customHeight="1" x14ac:dyDescent="0.35">
      <c r="A62" s="193"/>
      <c r="B62" s="348"/>
      <c r="C62" s="348"/>
      <c r="D62" s="184"/>
      <c r="E62" s="230"/>
      <c r="F62" s="230"/>
      <c r="G62" s="230"/>
      <c r="H62" s="230"/>
      <c r="I62" s="230"/>
      <c r="J62" s="41"/>
      <c r="L62" s="230"/>
      <c r="M62" s="110"/>
      <c r="N62" s="110"/>
      <c r="O62" s="4"/>
    </row>
    <row r="63" spans="1:15" ht="15.75" customHeight="1" x14ac:dyDescent="0.2">
      <c r="A63" s="136" t="s">
        <v>72</v>
      </c>
      <c r="B63" s="74"/>
      <c r="C63" s="50"/>
      <c r="D63" s="50"/>
      <c r="E63" s="284"/>
      <c r="F63" s="236"/>
      <c r="G63" s="284"/>
      <c r="H63" s="236"/>
      <c r="I63" s="284"/>
      <c r="L63" s="284"/>
      <c r="M63" s="123"/>
      <c r="N63" s="127"/>
    </row>
    <row r="64" spans="1:15" ht="15.75" customHeight="1" x14ac:dyDescent="0.2">
      <c r="A64" s="129"/>
      <c r="B64" s="194" t="s">
        <v>233</v>
      </c>
      <c r="C64" s="134"/>
      <c r="D64" s="134"/>
      <c r="E64" s="266">
        <v>27</v>
      </c>
      <c r="F64" s="228"/>
      <c r="G64" s="266">
        <v>27</v>
      </c>
      <c r="H64" s="228"/>
      <c r="I64" s="266">
        <v>29</v>
      </c>
      <c r="L64" s="266">
        <v>110</v>
      </c>
      <c r="M64" s="49"/>
      <c r="N64" s="107">
        <v>115</v>
      </c>
    </row>
    <row r="65" spans="1:15" ht="15.75" customHeight="1" x14ac:dyDescent="0.2">
      <c r="A65" s="129"/>
      <c r="B65" s="194" t="s">
        <v>234</v>
      </c>
      <c r="C65" s="134"/>
      <c r="D65" s="134"/>
      <c r="E65" s="285">
        <v>6</v>
      </c>
      <c r="F65" s="228"/>
      <c r="G65" s="285">
        <v>7</v>
      </c>
      <c r="H65" s="228"/>
      <c r="I65" s="285">
        <v>6</v>
      </c>
      <c r="L65" s="285">
        <v>27</v>
      </c>
      <c r="M65" s="49"/>
      <c r="N65" s="128">
        <v>24</v>
      </c>
    </row>
    <row r="66" spans="1:15" ht="15.75" customHeight="1" x14ac:dyDescent="0.35">
      <c r="A66" s="134"/>
      <c r="B66" s="194" t="s">
        <v>235</v>
      </c>
      <c r="C66" s="134"/>
      <c r="D66" s="134"/>
      <c r="E66" s="264">
        <v>15</v>
      </c>
      <c r="F66" s="263"/>
      <c r="G66" s="264">
        <v>13</v>
      </c>
      <c r="H66" s="263"/>
      <c r="I66" s="264">
        <v>13</v>
      </c>
      <c r="J66" s="264"/>
      <c r="L66" s="264">
        <v>47</v>
      </c>
      <c r="M66" s="105"/>
      <c r="N66" s="106">
        <v>44</v>
      </c>
      <c r="O66" s="106"/>
    </row>
    <row r="67" spans="1:15" ht="15.75" customHeight="1" x14ac:dyDescent="0.5">
      <c r="A67" s="136"/>
      <c r="B67" s="136" t="s">
        <v>83</v>
      </c>
      <c r="C67" s="50"/>
      <c r="D67" s="50"/>
      <c r="E67" s="210">
        <f>SUM(E64:E66)</f>
        <v>48</v>
      </c>
      <c r="F67" s="267"/>
      <c r="G67" s="210">
        <f>SUM(G64:G66)</f>
        <v>47</v>
      </c>
      <c r="H67" s="267"/>
      <c r="I67" s="210">
        <f>SUM(I64:I66)</f>
        <v>48</v>
      </c>
      <c r="L67" s="210">
        <f>SUM(L64:L66)</f>
        <v>184</v>
      </c>
      <c r="M67" s="108"/>
      <c r="N67" s="109">
        <f>+N64+N65+N66</f>
        <v>183</v>
      </c>
    </row>
    <row r="68" spans="1:15" ht="15.75" customHeight="1" x14ac:dyDescent="0.2">
      <c r="A68" s="23"/>
      <c r="B68" s="23"/>
      <c r="C68" s="1"/>
      <c r="D68" s="1"/>
      <c r="E68" s="284"/>
      <c r="F68" s="236"/>
      <c r="G68" s="284"/>
      <c r="H68" s="236"/>
      <c r="I68" s="284"/>
      <c r="L68" s="284"/>
      <c r="M68" s="123"/>
      <c r="N68" s="127"/>
    </row>
    <row r="69" spans="1:15" ht="15.75" customHeight="1" x14ac:dyDescent="0.2">
      <c r="A69" s="74" t="s">
        <v>143</v>
      </c>
      <c r="B69" s="42"/>
      <c r="C69" s="29"/>
      <c r="D69" s="8"/>
      <c r="E69" s="286"/>
      <c r="F69" s="287"/>
      <c r="G69" s="286"/>
      <c r="H69" s="287"/>
      <c r="I69" s="286"/>
      <c r="L69" s="286"/>
      <c r="M69" s="129"/>
      <c r="N69" s="130"/>
    </row>
    <row r="70" spans="1:15" ht="15.75" customHeight="1" x14ac:dyDescent="0.35">
      <c r="A70" s="74" t="s">
        <v>53</v>
      </c>
      <c r="B70" s="43"/>
      <c r="C70" s="53"/>
      <c r="D70" s="47"/>
      <c r="E70" s="288">
        <f>+E48+E61+E67</f>
        <v>419</v>
      </c>
      <c r="F70" s="289"/>
      <c r="G70" s="288">
        <f>+G48+G61+G67</f>
        <v>409</v>
      </c>
      <c r="H70" s="289"/>
      <c r="I70" s="288">
        <f>+I48+I61+I67</f>
        <v>420</v>
      </c>
      <c r="L70" s="288">
        <f>+L48+L61+L67</f>
        <v>1663</v>
      </c>
      <c r="M70" s="131"/>
      <c r="N70" s="288">
        <f>+N48+N61+N67</f>
        <v>1682</v>
      </c>
    </row>
    <row r="71" spans="1:15" x14ac:dyDescent="0.2">
      <c r="M71" s="98"/>
      <c r="N71" s="99"/>
    </row>
  </sheetData>
  <mergeCells count="9">
    <mergeCell ref="B42:C42"/>
    <mergeCell ref="B59:C59"/>
    <mergeCell ref="B60:C60"/>
    <mergeCell ref="B62:C62"/>
    <mergeCell ref="A1:N1"/>
    <mergeCell ref="A2:N2"/>
    <mergeCell ref="A3:N3"/>
    <mergeCell ref="E5:I5"/>
    <mergeCell ref="L5:N5"/>
  </mergeCells>
  <printOptions horizontalCentered="1"/>
  <pageMargins left="0.5" right="0.5" top="0.31" bottom="0.26" header="0.5" footer="0.2"/>
  <pageSetup scale="70" orientation="portrait" r:id="rId1"/>
  <headerFooter alignWithMargins="0"/>
  <ignoredErrors>
    <ignoredError sqref="K8 F8 H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M64"/>
  <sheetViews>
    <sheetView zoomScale="85" zoomScaleNormal="85" zoomScaleSheetLayoutView="89" workbookViewId="0">
      <selection activeCell="B19" sqref="B19"/>
    </sheetView>
  </sheetViews>
  <sheetFormatPr defaultColWidth="10.6640625" defaultRowHeight="13.2" x14ac:dyDescent="0.25"/>
  <cols>
    <col min="1" max="1" width="2.83203125" style="54" customWidth="1"/>
    <col min="2" max="2" width="4.6640625" style="56" customWidth="1"/>
    <col min="3" max="3" width="5.83203125" style="54" customWidth="1"/>
    <col min="4" max="4" width="83.1640625" style="54" customWidth="1"/>
    <col min="5" max="5" width="20.33203125" style="45" customWidth="1"/>
    <col min="6" max="6" width="5.1640625" style="45" customWidth="1"/>
    <col min="7" max="7" width="20.33203125" style="45" customWidth="1"/>
    <col min="8" max="8" width="1.83203125" style="54" customWidth="1"/>
    <col min="9" max="9" width="2" style="54" customWidth="1"/>
    <col min="10" max="10" width="1.83203125" style="54" customWidth="1"/>
    <col min="11" max="16384" width="10.6640625" style="54"/>
  </cols>
  <sheetData>
    <row r="1" spans="1:39" ht="15.75" customHeight="1" x14ac:dyDescent="0.25">
      <c r="A1" s="352" t="s">
        <v>59</v>
      </c>
      <c r="B1" s="352"/>
      <c r="C1" s="352"/>
      <c r="D1" s="352"/>
      <c r="E1" s="352"/>
      <c r="F1" s="352"/>
      <c r="G1" s="352"/>
      <c r="H1" s="352"/>
      <c r="I1" s="352"/>
      <c r="J1" s="169"/>
    </row>
    <row r="2" spans="1:39" ht="15.75" customHeight="1" x14ac:dyDescent="0.25">
      <c r="A2" s="352" t="s">
        <v>127</v>
      </c>
      <c r="B2" s="352"/>
      <c r="C2" s="352"/>
      <c r="D2" s="352"/>
      <c r="E2" s="352"/>
      <c r="F2" s="352"/>
      <c r="G2" s="352"/>
      <c r="H2" s="352"/>
      <c r="I2" s="352"/>
      <c r="J2" s="169"/>
    </row>
    <row r="3" spans="1:39" ht="15.75" customHeight="1" x14ac:dyDescent="0.25">
      <c r="A3" s="352" t="s">
        <v>0</v>
      </c>
      <c r="B3" s="352"/>
      <c r="C3" s="352"/>
      <c r="D3" s="352"/>
      <c r="E3" s="352"/>
      <c r="F3" s="352"/>
      <c r="G3" s="352"/>
      <c r="H3" s="352"/>
      <c r="I3" s="352"/>
      <c r="J3" s="55"/>
    </row>
    <row r="4" spans="1:39" ht="8.25" customHeight="1" x14ac:dyDescent="0.25">
      <c r="I4" s="57"/>
    </row>
    <row r="5" spans="1:39" ht="13.5" customHeight="1" x14ac:dyDescent="0.25">
      <c r="B5" s="58"/>
      <c r="C5" s="59"/>
      <c r="D5" s="59"/>
      <c r="E5" s="46" t="s">
        <v>1</v>
      </c>
      <c r="F5" s="60"/>
      <c r="G5" s="46" t="s">
        <v>1</v>
      </c>
      <c r="H5" s="58"/>
      <c r="I5" s="61"/>
    </row>
    <row r="6" spans="1:39" ht="13.5" customHeight="1" x14ac:dyDescent="0.25">
      <c r="B6" s="58"/>
      <c r="C6" s="59"/>
      <c r="D6" s="59"/>
      <c r="E6" s="76" t="s">
        <v>236</v>
      </c>
      <c r="F6" s="75"/>
      <c r="G6" s="76" t="s">
        <v>147</v>
      </c>
      <c r="H6" s="58"/>
      <c r="I6" s="61"/>
    </row>
    <row r="7" spans="1:39" s="62" customFormat="1" ht="19.5" customHeight="1" x14ac:dyDescent="0.25">
      <c r="B7" s="169" t="s">
        <v>2</v>
      </c>
      <c r="C7" s="55"/>
      <c r="D7" s="55"/>
      <c r="E7" s="63" t="s">
        <v>52</v>
      </c>
      <c r="F7" s="63"/>
      <c r="G7" s="208"/>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row>
    <row r="8" spans="1:39" ht="19.5" customHeight="1" x14ac:dyDescent="0.25">
      <c r="B8" s="64" t="s">
        <v>3</v>
      </c>
      <c r="C8" s="59"/>
      <c r="D8" s="59"/>
      <c r="E8" s="77"/>
      <c r="F8" s="77"/>
      <c r="G8" s="77"/>
      <c r="H8" s="59"/>
      <c r="I8" s="59"/>
    </row>
    <row r="9" spans="1:39" ht="19.5" customHeight="1" x14ac:dyDescent="0.25">
      <c r="A9" s="65"/>
      <c r="B9" s="58"/>
      <c r="C9" s="59" t="s">
        <v>4</v>
      </c>
      <c r="D9" s="59"/>
      <c r="E9" s="79">
        <v>497</v>
      </c>
      <c r="F9" s="78"/>
      <c r="G9" s="79">
        <v>506</v>
      </c>
      <c r="H9" s="66"/>
      <c r="I9" s="59"/>
      <c r="K9" s="65"/>
    </row>
    <row r="10" spans="1:39" ht="19.5" customHeight="1" x14ac:dyDescent="0.25">
      <c r="A10" s="65"/>
      <c r="B10" s="58"/>
      <c r="C10" s="59" t="s">
        <v>103</v>
      </c>
      <c r="D10" s="59"/>
      <c r="E10" s="81">
        <v>85</v>
      </c>
      <c r="F10" s="80"/>
      <c r="G10" s="81">
        <v>34</v>
      </c>
      <c r="H10" s="66"/>
      <c r="I10" s="59"/>
      <c r="K10" s="65"/>
    </row>
    <row r="11" spans="1:39" ht="19.5" customHeight="1" x14ac:dyDescent="0.25">
      <c r="A11" s="65"/>
      <c r="B11" s="58"/>
      <c r="C11" s="59" t="s">
        <v>62</v>
      </c>
      <c r="E11" s="81">
        <v>223</v>
      </c>
      <c r="F11" s="81"/>
      <c r="G11" s="81">
        <v>279</v>
      </c>
      <c r="H11" s="59"/>
      <c r="I11" s="59"/>
    </row>
    <row r="12" spans="1:39" ht="19.5" customHeight="1" x14ac:dyDescent="0.25">
      <c r="B12" s="58"/>
      <c r="C12" s="59" t="s">
        <v>5</v>
      </c>
      <c r="D12" s="59"/>
      <c r="E12" s="81">
        <v>333</v>
      </c>
      <c r="F12" s="81"/>
      <c r="G12" s="81">
        <v>308</v>
      </c>
      <c r="H12" s="59"/>
      <c r="I12" s="59"/>
    </row>
    <row r="13" spans="1:39" ht="19.5" customHeight="1" x14ac:dyDescent="0.25">
      <c r="B13" s="58"/>
      <c r="C13" s="59" t="s">
        <v>35</v>
      </c>
      <c r="D13" s="59"/>
      <c r="E13" s="81">
        <v>33</v>
      </c>
      <c r="F13" s="81"/>
      <c r="G13" s="81">
        <v>16</v>
      </c>
      <c r="H13" s="59"/>
      <c r="I13" s="59"/>
    </row>
    <row r="14" spans="1:39" ht="19.5" customHeight="1" x14ac:dyDescent="0.25">
      <c r="B14" s="58"/>
      <c r="C14" s="59" t="s">
        <v>246</v>
      </c>
      <c r="D14" s="59"/>
      <c r="E14" s="49">
        <v>209</v>
      </c>
      <c r="F14" s="81"/>
      <c r="G14" s="49">
        <v>17</v>
      </c>
      <c r="H14" s="59"/>
      <c r="I14" s="59"/>
    </row>
    <row r="15" spans="1:39" ht="19.5" customHeight="1" x14ac:dyDescent="0.25">
      <c r="B15" s="58"/>
      <c r="C15" s="59" t="s">
        <v>144</v>
      </c>
      <c r="D15" s="59"/>
      <c r="E15" s="49"/>
      <c r="F15" s="81"/>
      <c r="G15" s="49"/>
      <c r="H15" s="59"/>
      <c r="I15" s="59"/>
    </row>
    <row r="16" spans="1:39" ht="19.5" customHeight="1" x14ac:dyDescent="0.25">
      <c r="B16" s="58"/>
      <c r="C16" s="59" t="s">
        <v>145</v>
      </c>
      <c r="D16" s="59"/>
      <c r="E16" s="49">
        <v>0</v>
      </c>
      <c r="F16" s="81"/>
      <c r="G16" s="49">
        <v>1566</v>
      </c>
      <c r="H16" s="59"/>
      <c r="I16" s="59"/>
    </row>
    <row r="17" spans="1:9" ht="19.5" customHeight="1" x14ac:dyDescent="0.25">
      <c r="B17" s="58"/>
      <c r="C17" s="59" t="s">
        <v>146</v>
      </c>
      <c r="D17" s="59"/>
      <c r="E17" s="49">
        <v>0</v>
      </c>
      <c r="F17" s="81"/>
      <c r="G17" s="49">
        <v>3745</v>
      </c>
      <c r="H17" s="59"/>
      <c r="I17" s="59"/>
    </row>
    <row r="18" spans="1:9" ht="19.5" customHeight="1" x14ac:dyDescent="0.25">
      <c r="B18" s="58"/>
      <c r="C18" s="59" t="s">
        <v>6</v>
      </c>
      <c r="D18" s="59"/>
      <c r="E18" s="82">
        <v>112</v>
      </c>
      <c r="F18" s="81"/>
      <c r="G18" s="82">
        <v>110</v>
      </c>
      <c r="H18" s="59"/>
      <c r="I18" s="59"/>
    </row>
    <row r="19" spans="1:9" ht="19.5" customHeight="1" x14ac:dyDescent="0.25">
      <c r="B19" s="59" t="s">
        <v>7</v>
      </c>
      <c r="C19" s="59"/>
      <c r="D19" s="59"/>
      <c r="E19" s="49">
        <f>SUM(E9:E18)</f>
        <v>1492</v>
      </c>
      <c r="F19" s="81"/>
      <c r="G19" s="49">
        <f>SUM(G9:G18)</f>
        <v>6581</v>
      </c>
      <c r="H19" s="59"/>
      <c r="I19" s="59"/>
    </row>
    <row r="20" spans="1:9" ht="19.5" customHeight="1" x14ac:dyDescent="0.25">
      <c r="B20" s="59" t="s">
        <v>105</v>
      </c>
      <c r="C20" s="59"/>
      <c r="D20" s="59"/>
      <c r="E20" s="49">
        <v>25</v>
      </c>
      <c r="F20" s="81"/>
      <c r="G20" s="49">
        <v>97</v>
      </c>
      <c r="H20" s="59"/>
      <c r="I20" s="59"/>
    </row>
    <row r="21" spans="1:9" ht="19.5" customHeight="1" x14ac:dyDescent="0.25">
      <c r="B21" s="59" t="s">
        <v>46</v>
      </c>
      <c r="C21" s="59"/>
      <c r="D21" s="59"/>
      <c r="E21" s="51">
        <v>211</v>
      </c>
      <c r="F21" s="81"/>
      <c r="G21" s="51">
        <v>193</v>
      </c>
      <c r="H21" s="59"/>
      <c r="I21" s="59"/>
    </row>
    <row r="22" spans="1:9" ht="19.5" customHeight="1" x14ac:dyDescent="0.25">
      <c r="B22" s="59" t="s">
        <v>36</v>
      </c>
      <c r="C22" s="59"/>
      <c r="D22" s="59"/>
      <c r="E22" s="51">
        <v>294</v>
      </c>
      <c r="F22" s="81"/>
      <c r="G22" s="51">
        <v>392</v>
      </c>
      <c r="H22" s="59"/>
      <c r="I22" s="59"/>
    </row>
    <row r="23" spans="1:9" ht="19.5" customHeight="1" x14ac:dyDescent="0.25">
      <c r="B23" s="59" t="s">
        <v>8</v>
      </c>
      <c r="C23" s="59"/>
      <c r="D23" s="59"/>
      <c r="E23" s="149">
        <v>5335</v>
      </c>
      <c r="F23" s="81"/>
      <c r="G23" s="149">
        <v>5061</v>
      </c>
      <c r="H23" s="59"/>
      <c r="I23" s="59"/>
    </row>
    <row r="24" spans="1:9" ht="19.5" customHeight="1" x14ac:dyDescent="0.25">
      <c r="B24" s="59" t="s">
        <v>9</v>
      </c>
      <c r="C24" s="59"/>
      <c r="D24" s="59"/>
      <c r="E24" s="51">
        <v>1650</v>
      </c>
      <c r="F24" s="81"/>
      <c r="G24" s="51">
        <v>1648</v>
      </c>
      <c r="H24" s="67"/>
      <c r="I24" s="59"/>
    </row>
    <row r="25" spans="1:9" ht="19.5" customHeight="1" x14ac:dyDescent="0.25">
      <c r="B25" s="59" t="s">
        <v>212</v>
      </c>
      <c r="C25" s="59"/>
      <c r="D25" s="59"/>
      <c r="E25" s="51">
        <v>125</v>
      </c>
      <c r="F25" s="81"/>
      <c r="G25" s="51">
        <v>119</v>
      </c>
      <c r="H25" s="68"/>
      <c r="I25" s="59"/>
    </row>
    <row r="26" spans="1:9" ht="19.5" customHeight="1" thickBot="1" x14ac:dyDescent="0.3">
      <c r="B26" s="59" t="s">
        <v>10</v>
      </c>
      <c r="C26" s="58"/>
      <c r="D26" s="58"/>
      <c r="E26" s="84">
        <f>SUM(E19:E25)</f>
        <v>9132</v>
      </c>
      <c r="F26" s="83"/>
      <c r="G26" s="84">
        <f>SUM(G19:G25)</f>
        <v>14091</v>
      </c>
      <c r="H26" s="68"/>
      <c r="I26" s="59"/>
    </row>
    <row r="27" spans="1:9" ht="9.75" customHeight="1" thickTop="1" x14ac:dyDescent="0.25">
      <c r="F27" s="85"/>
      <c r="I27" s="59"/>
    </row>
    <row r="28" spans="1:9" ht="19.5" customHeight="1" x14ac:dyDescent="0.25">
      <c r="A28" s="56"/>
      <c r="B28" s="58" t="s">
        <v>121</v>
      </c>
      <c r="C28" s="59"/>
      <c r="D28" s="59"/>
      <c r="E28" s="52"/>
      <c r="F28" s="77"/>
      <c r="G28" s="52"/>
      <c r="H28" s="69"/>
      <c r="I28" s="59"/>
    </row>
    <row r="29" spans="1:9" ht="19.5" customHeight="1" x14ac:dyDescent="0.25">
      <c r="B29" s="64" t="s">
        <v>11</v>
      </c>
      <c r="C29" s="55"/>
      <c r="D29" s="59"/>
      <c r="E29" s="149"/>
      <c r="F29" s="77"/>
      <c r="G29" s="149"/>
      <c r="H29" s="59"/>
      <c r="I29" s="59"/>
    </row>
    <row r="30" spans="1:9" ht="19.5" customHeight="1" x14ac:dyDescent="0.25">
      <c r="B30" s="58"/>
      <c r="C30" s="59" t="s">
        <v>12</v>
      </c>
      <c r="D30" s="59"/>
      <c r="E30" s="86">
        <v>172</v>
      </c>
      <c r="F30" s="78"/>
      <c r="G30" s="86">
        <v>164</v>
      </c>
      <c r="H30" s="59"/>
      <c r="I30" s="59"/>
    </row>
    <row r="31" spans="1:9" ht="19.5" customHeight="1" x14ac:dyDescent="0.25">
      <c r="B31" s="58"/>
      <c r="C31" s="59" t="s">
        <v>63</v>
      </c>
      <c r="D31" s="59"/>
      <c r="E31" s="88">
        <v>97</v>
      </c>
      <c r="F31" s="87"/>
      <c r="G31" s="88">
        <v>106</v>
      </c>
      <c r="H31" s="59"/>
      <c r="I31" s="59"/>
    </row>
    <row r="32" spans="1:9" ht="19.5" customHeight="1" x14ac:dyDescent="0.25">
      <c r="B32" s="58"/>
      <c r="C32" s="59" t="s">
        <v>13</v>
      </c>
      <c r="D32" s="59"/>
      <c r="E32" s="88">
        <v>111</v>
      </c>
      <c r="F32" s="87"/>
      <c r="G32" s="88">
        <v>132</v>
      </c>
      <c r="H32" s="59"/>
      <c r="I32" s="59"/>
    </row>
    <row r="33" spans="2:11" ht="19.5" customHeight="1" x14ac:dyDescent="0.25">
      <c r="B33" s="58"/>
      <c r="C33" s="59" t="s">
        <v>14</v>
      </c>
      <c r="D33" s="59"/>
      <c r="E33" s="88">
        <v>139</v>
      </c>
      <c r="F33" s="87"/>
      <c r="G33" s="88">
        <v>124</v>
      </c>
      <c r="H33" s="59"/>
      <c r="I33" s="59"/>
    </row>
    <row r="34" spans="2:11" ht="19.5" customHeight="1" x14ac:dyDescent="0.25">
      <c r="B34" s="54"/>
      <c r="C34" s="59" t="s">
        <v>136</v>
      </c>
      <c r="D34" s="59"/>
      <c r="E34" s="88">
        <v>119</v>
      </c>
      <c r="F34" s="87"/>
      <c r="G34" s="88">
        <v>112</v>
      </c>
      <c r="H34" s="59"/>
      <c r="I34" s="59"/>
      <c r="K34" s="70"/>
    </row>
    <row r="35" spans="2:11" ht="19.5" customHeight="1" x14ac:dyDescent="0.25">
      <c r="B35" s="54"/>
      <c r="C35" s="59" t="s">
        <v>43</v>
      </c>
      <c r="D35" s="59"/>
      <c r="E35" s="88">
        <v>35</v>
      </c>
      <c r="F35" s="87"/>
      <c r="G35" s="88">
        <v>27</v>
      </c>
      <c r="H35" s="59"/>
      <c r="I35" s="59"/>
      <c r="K35" s="70"/>
    </row>
    <row r="36" spans="2:11" ht="19.5" customHeight="1" x14ac:dyDescent="0.25">
      <c r="B36" s="54"/>
      <c r="C36" s="59" t="s">
        <v>246</v>
      </c>
      <c r="D36" s="59"/>
      <c r="E36" s="88">
        <v>209</v>
      </c>
      <c r="F36" s="87"/>
      <c r="G36" s="88">
        <v>17</v>
      </c>
      <c r="H36" s="59"/>
      <c r="I36" s="59"/>
      <c r="K36" s="70"/>
    </row>
    <row r="37" spans="2:11" ht="19.5" customHeight="1" x14ac:dyDescent="0.25">
      <c r="B37" s="54"/>
      <c r="C37" s="59" t="s">
        <v>144</v>
      </c>
      <c r="D37" s="59"/>
      <c r="E37" s="88"/>
      <c r="F37" s="87"/>
      <c r="G37" s="88"/>
      <c r="H37" s="59"/>
      <c r="I37" s="59"/>
      <c r="K37" s="70"/>
    </row>
    <row r="38" spans="2:11" ht="19.5" customHeight="1" x14ac:dyDescent="0.25">
      <c r="B38" s="54"/>
      <c r="C38" s="59" t="s">
        <v>145</v>
      </c>
      <c r="D38" s="59"/>
      <c r="E38" s="88">
        <v>0</v>
      </c>
      <c r="F38" s="87"/>
      <c r="G38" s="88">
        <v>1566</v>
      </c>
      <c r="H38" s="59"/>
      <c r="I38" s="59"/>
      <c r="K38" s="70"/>
    </row>
    <row r="39" spans="2:11" ht="19.5" customHeight="1" x14ac:dyDescent="0.25">
      <c r="B39" s="54"/>
      <c r="C39" s="59" t="s">
        <v>139</v>
      </c>
      <c r="D39" s="59"/>
      <c r="E39" s="88">
        <v>0</v>
      </c>
      <c r="F39" s="87"/>
      <c r="G39" s="88">
        <v>3745</v>
      </c>
      <c r="H39" s="59"/>
      <c r="I39" s="59"/>
      <c r="K39" s="70"/>
    </row>
    <row r="40" spans="2:11" ht="19.5" customHeight="1" x14ac:dyDescent="0.25">
      <c r="B40" s="54"/>
      <c r="C40" s="59" t="s">
        <v>97</v>
      </c>
      <c r="D40" s="59"/>
      <c r="E40" s="89">
        <v>45</v>
      </c>
      <c r="F40" s="87"/>
      <c r="G40" s="89">
        <v>45</v>
      </c>
      <c r="H40" s="59"/>
      <c r="I40" s="59"/>
      <c r="K40" s="70"/>
    </row>
    <row r="41" spans="2:11" ht="19.5" customHeight="1" x14ac:dyDescent="0.25">
      <c r="B41" s="59" t="s">
        <v>15</v>
      </c>
      <c r="C41" s="59"/>
      <c r="D41" s="59"/>
      <c r="E41" s="88">
        <f>SUM(E30:E40)</f>
        <v>927</v>
      </c>
      <c r="F41" s="87"/>
      <c r="G41" s="88">
        <f>SUM(G30:G40)</f>
        <v>6038</v>
      </c>
      <c r="H41" s="71"/>
      <c r="I41" s="59"/>
      <c r="J41" s="72"/>
    </row>
    <row r="42" spans="2:11" ht="19.5" customHeight="1" x14ac:dyDescent="0.25">
      <c r="B42" s="59" t="s">
        <v>41</v>
      </c>
      <c r="D42" s="59"/>
      <c r="E42" s="88">
        <v>1931</v>
      </c>
      <c r="F42" s="87"/>
      <c r="G42" s="88">
        <v>2072</v>
      </c>
      <c r="H42" s="59"/>
      <c r="I42" s="59"/>
    </row>
    <row r="43" spans="2:11" ht="19.5" customHeight="1" x14ac:dyDescent="0.25">
      <c r="B43" s="59" t="s">
        <v>37</v>
      </c>
      <c r="C43" s="59"/>
      <c r="D43" s="59"/>
      <c r="E43" s="88">
        <v>713</v>
      </c>
      <c r="F43" s="87"/>
      <c r="G43" s="88">
        <v>670</v>
      </c>
      <c r="H43" s="59"/>
    </row>
    <row r="44" spans="2:11" ht="19.5" customHeight="1" x14ac:dyDescent="0.25">
      <c r="B44" s="59" t="s">
        <v>16</v>
      </c>
      <c r="C44" s="59"/>
      <c r="D44" s="59"/>
      <c r="E44" s="88">
        <v>156</v>
      </c>
      <c r="F44" s="87"/>
      <c r="G44" s="88">
        <v>154</v>
      </c>
      <c r="H44" s="59"/>
    </row>
    <row r="45" spans="2:11" ht="19.5" customHeight="1" x14ac:dyDescent="0.25">
      <c r="B45" s="59" t="s">
        <v>213</v>
      </c>
      <c r="C45" s="59"/>
      <c r="D45" s="59"/>
      <c r="E45" s="90">
        <v>196</v>
      </c>
      <c r="F45" s="87"/>
      <c r="G45" s="90">
        <v>171</v>
      </c>
      <c r="H45" s="59"/>
    </row>
    <row r="46" spans="2:11" ht="19.5" customHeight="1" x14ac:dyDescent="0.25">
      <c r="B46" s="59" t="s">
        <v>17</v>
      </c>
      <c r="C46" s="59"/>
      <c r="D46" s="59"/>
      <c r="E46" s="88">
        <f>SUM(E41:E45)</f>
        <v>3923</v>
      </c>
      <c r="F46" s="87"/>
      <c r="G46" s="88">
        <f>SUM(G41:G45)</f>
        <v>9105</v>
      </c>
      <c r="H46" s="59"/>
    </row>
    <row r="47" spans="2:11" ht="12.75" customHeight="1" x14ac:dyDescent="0.25">
      <c r="B47" s="59"/>
      <c r="C47" s="59"/>
      <c r="D47" s="59"/>
      <c r="E47" s="88"/>
      <c r="F47" s="91"/>
      <c r="G47" s="88"/>
      <c r="H47" s="59"/>
    </row>
    <row r="48" spans="2:11" ht="19.5" customHeight="1" x14ac:dyDescent="0.25">
      <c r="B48" s="58" t="s">
        <v>128</v>
      </c>
      <c r="C48" s="59"/>
      <c r="D48" s="59"/>
      <c r="E48" s="88"/>
      <c r="F48" s="91"/>
      <c r="G48" s="88"/>
      <c r="H48" s="59"/>
    </row>
    <row r="49" spans="2:8" ht="19.5" customHeight="1" x14ac:dyDescent="0.25">
      <c r="B49" s="58" t="s">
        <v>112</v>
      </c>
      <c r="C49" s="59"/>
      <c r="D49" s="59"/>
      <c r="E49" s="52"/>
      <c r="F49" s="52"/>
      <c r="G49" s="52"/>
      <c r="H49" s="51"/>
    </row>
    <row r="50" spans="2:8" ht="19.5" customHeight="1" x14ac:dyDescent="0.25">
      <c r="B50" s="59" t="s">
        <v>113</v>
      </c>
      <c r="C50" s="59"/>
      <c r="D50" s="59"/>
      <c r="E50" s="52"/>
      <c r="F50" s="52"/>
      <c r="G50" s="52"/>
      <c r="H50" s="51"/>
    </row>
    <row r="51" spans="2:8" ht="20.25" customHeight="1" x14ac:dyDescent="0.25">
      <c r="B51" s="59" t="s">
        <v>114</v>
      </c>
      <c r="C51" s="59"/>
      <c r="D51" s="59"/>
      <c r="E51" s="88">
        <v>2</v>
      </c>
      <c r="F51" s="88"/>
      <c r="G51" s="88">
        <v>2</v>
      </c>
      <c r="H51" s="51"/>
    </row>
    <row r="52" spans="2:8" ht="19.5" customHeight="1" x14ac:dyDescent="0.25">
      <c r="B52" s="59" t="s">
        <v>115</v>
      </c>
      <c r="C52" s="59"/>
      <c r="D52" s="59"/>
      <c r="E52" s="88">
        <v>3771</v>
      </c>
      <c r="F52" s="88"/>
      <c r="G52" s="88">
        <v>3793</v>
      </c>
      <c r="H52" s="51"/>
    </row>
    <row r="53" spans="2:8" ht="19.5" customHeight="1" x14ac:dyDescent="0.25">
      <c r="B53" s="59" t="s">
        <v>116</v>
      </c>
      <c r="C53" s="59"/>
      <c r="D53" s="59"/>
      <c r="E53" s="88">
        <v>-1058</v>
      </c>
      <c r="F53" s="88"/>
      <c r="G53" s="88">
        <v>-860</v>
      </c>
      <c r="H53" s="51"/>
    </row>
    <row r="54" spans="2:8" ht="19.5" customHeight="1" x14ac:dyDescent="0.25">
      <c r="B54" s="59" t="s">
        <v>117</v>
      </c>
      <c r="C54" s="59"/>
      <c r="D54" s="52"/>
      <c r="E54" s="88">
        <v>-185</v>
      </c>
      <c r="F54" s="88"/>
      <c r="G54" s="88">
        <v>-350</v>
      </c>
      <c r="H54" s="51"/>
    </row>
    <row r="55" spans="2:8" ht="19.5" customHeight="1" x14ac:dyDescent="0.25">
      <c r="B55" s="59" t="s">
        <v>118</v>
      </c>
      <c r="C55" s="59"/>
      <c r="D55" s="59"/>
      <c r="E55" s="90">
        <v>2678</v>
      </c>
      <c r="F55" s="88"/>
      <c r="G55" s="90">
        <v>2391</v>
      </c>
      <c r="H55" s="51"/>
    </row>
    <row r="56" spans="2:8" ht="19.5" customHeight="1" x14ac:dyDescent="0.25">
      <c r="B56" s="59" t="s">
        <v>106</v>
      </c>
      <c r="C56" s="59"/>
      <c r="D56" s="59"/>
      <c r="E56" s="91">
        <f>SUM(E51:E55)</f>
        <v>5208</v>
      </c>
      <c r="F56" s="91"/>
      <c r="G56" s="91">
        <f>SUM(G51:G55)</f>
        <v>4976</v>
      </c>
      <c r="H56" s="49"/>
    </row>
    <row r="57" spans="2:8" ht="19.5" customHeight="1" x14ac:dyDescent="0.25">
      <c r="B57" s="59" t="s">
        <v>102</v>
      </c>
      <c r="C57" s="59"/>
      <c r="D57" s="59"/>
      <c r="E57" s="90">
        <v>1</v>
      </c>
      <c r="F57" s="88"/>
      <c r="G57" s="90">
        <v>10</v>
      </c>
      <c r="H57" s="51"/>
    </row>
    <row r="58" spans="2:8" ht="19.5" customHeight="1" x14ac:dyDescent="0.25">
      <c r="B58" s="59" t="s">
        <v>104</v>
      </c>
      <c r="E58" s="90">
        <f>E57+E56</f>
        <v>5209</v>
      </c>
      <c r="F58" s="88"/>
      <c r="G58" s="90">
        <f>G57+G56</f>
        <v>4986</v>
      </c>
    </row>
    <row r="59" spans="2:8" ht="19.5" customHeight="1" thickBot="1" x14ac:dyDescent="0.3">
      <c r="B59" s="59" t="s">
        <v>214</v>
      </c>
      <c r="E59" s="92">
        <f>E58+E46</f>
        <v>9132</v>
      </c>
      <c r="F59" s="78"/>
      <c r="G59" s="92">
        <f>G58+G46</f>
        <v>14091</v>
      </c>
    </row>
    <row r="60" spans="2:8" ht="13.8" thickTop="1" x14ac:dyDescent="0.25"/>
    <row r="62" spans="2:8" x14ac:dyDescent="0.25">
      <c r="E62" s="73"/>
      <c r="G62" s="73"/>
    </row>
    <row r="63" spans="2:8" x14ac:dyDescent="0.25">
      <c r="D63" s="59"/>
      <c r="E63" s="59"/>
      <c r="F63" s="59"/>
      <c r="G63" s="59"/>
      <c r="H63" s="59"/>
    </row>
    <row r="64" spans="2:8" x14ac:dyDescent="0.25">
      <c r="D64" s="59"/>
      <c r="E64" s="59"/>
      <c r="F64" s="59"/>
      <c r="G64" s="59"/>
      <c r="H64" s="59"/>
    </row>
  </sheetData>
  <mergeCells count="3">
    <mergeCell ref="A1:I1"/>
    <mergeCell ref="A2:I2"/>
    <mergeCell ref="A3:I3"/>
  </mergeCells>
  <phoneticPr fontId="2" type="noConversion"/>
  <printOptions horizontalCentered="1"/>
  <pageMargins left="0.5" right="0.5" top="0.32" bottom="0.75" header="0.17" footer="0.5"/>
  <pageSetup scale="69" orientation="portrait" r:id="rId1"/>
  <headerFooter alignWithMargins="0"/>
  <ignoredErrors>
    <ignoredError sqref="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showGridLines="0" zoomScale="85" zoomScaleNormal="85" workbookViewId="0">
      <selection activeCell="J29" sqref="J29"/>
    </sheetView>
  </sheetViews>
  <sheetFormatPr defaultColWidth="7.33203125" defaultRowHeight="12.6" x14ac:dyDescent="0.2"/>
  <cols>
    <col min="1" max="1" width="112.6640625" style="150" customWidth="1"/>
    <col min="2" max="2" width="4.1640625" style="150" customWidth="1"/>
    <col min="3" max="3" width="22" style="150" bestFit="1" customWidth="1"/>
    <col min="4" max="4" width="1.33203125" style="150" customWidth="1"/>
    <col min="5" max="5" width="22.83203125" style="156" bestFit="1" customWidth="1"/>
    <col min="6" max="6" width="1.33203125" style="150" customWidth="1"/>
    <col min="7" max="7" width="22" style="156" bestFit="1" customWidth="1"/>
    <col min="8" max="8" width="1.5" style="1" customWidth="1"/>
    <col min="9" max="9" width="1.5" style="22" customWidth="1"/>
    <col min="10" max="10" width="22" style="150" bestFit="1" customWidth="1"/>
    <col min="11" max="11" width="1.33203125" style="150" customWidth="1"/>
    <col min="12" max="12" width="22" style="156" bestFit="1" customWidth="1"/>
    <col min="13" max="15" width="7.33203125" style="150"/>
    <col min="16" max="16" width="9" style="150" bestFit="1" customWidth="1"/>
    <col min="17" max="16384" width="7.33203125" style="150"/>
  </cols>
  <sheetData>
    <row r="1" spans="1:16" x14ac:dyDescent="0.2">
      <c r="A1" s="353" t="s">
        <v>59</v>
      </c>
      <c r="B1" s="353"/>
      <c r="C1" s="353"/>
      <c r="D1" s="353"/>
      <c r="E1" s="353"/>
      <c r="F1" s="353"/>
      <c r="G1" s="353"/>
      <c r="H1" s="353"/>
      <c r="I1" s="353"/>
      <c r="J1" s="353"/>
      <c r="K1" s="353"/>
      <c r="L1" s="353"/>
    </row>
    <row r="2" spans="1:16" ht="13.8" x14ac:dyDescent="0.2">
      <c r="A2" s="353" t="s">
        <v>262</v>
      </c>
      <c r="B2" s="353"/>
      <c r="C2" s="353"/>
      <c r="D2" s="353"/>
      <c r="E2" s="353"/>
      <c r="F2" s="353"/>
      <c r="G2" s="353"/>
      <c r="H2" s="353"/>
      <c r="I2" s="353"/>
      <c r="J2" s="353"/>
      <c r="K2" s="353"/>
      <c r="L2" s="353"/>
    </row>
    <row r="3" spans="1:16" ht="13.8" x14ac:dyDescent="0.2">
      <c r="A3" s="353" t="s">
        <v>263</v>
      </c>
      <c r="B3" s="353"/>
      <c r="C3" s="353"/>
      <c r="D3" s="353"/>
      <c r="E3" s="353"/>
      <c r="F3" s="353"/>
      <c r="G3" s="353"/>
      <c r="H3" s="353"/>
      <c r="I3" s="353"/>
      <c r="J3" s="353"/>
      <c r="K3" s="353"/>
      <c r="L3" s="353"/>
    </row>
    <row r="4" spans="1:16" x14ac:dyDescent="0.2">
      <c r="A4" s="353" t="s">
        <v>51</v>
      </c>
      <c r="B4" s="353"/>
      <c r="C4" s="353"/>
      <c r="D4" s="353"/>
      <c r="E4" s="353"/>
      <c r="F4" s="353"/>
      <c r="G4" s="353"/>
      <c r="H4" s="353"/>
      <c r="I4" s="353"/>
      <c r="J4" s="353"/>
      <c r="K4" s="353"/>
      <c r="L4" s="353"/>
    </row>
    <row r="5" spans="1:16" x14ac:dyDescent="0.2">
      <c r="A5" s="353" t="s">
        <v>52</v>
      </c>
      <c r="B5" s="353"/>
      <c r="C5" s="353"/>
      <c r="D5" s="353"/>
      <c r="E5" s="353"/>
      <c r="F5" s="353"/>
      <c r="G5" s="353"/>
      <c r="H5" s="353"/>
      <c r="I5" s="353"/>
      <c r="J5" s="353"/>
      <c r="K5" s="353"/>
      <c r="L5" s="353"/>
    </row>
    <row r="6" spans="1:16" x14ac:dyDescent="0.2">
      <c r="A6" s="209"/>
      <c r="B6" s="209"/>
      <c r="C6" s="209"/>
      <c r="D6" s="209"/>
      <c r="E6" s="209"/>
      <c r="F6" s="209"/>
      <c r="G6" s="209"/>
      <c r="H6" s="50"/>
      <c r="I6" s="99"/>
      <c r="J6" s="209"/>
      <c r="K6" s="209"/>
      <c r="L6" s="209"/>
    </row>
    <row r="7" spans="1:16" ht="17.25" customHeight="1" x14ac:dyDescent="0.2">
      <c r="A7" s="151"/>
      <c r="B7" s="151"/>
      <c r="C7" s="354" t="s">
        <v>148</v>
      </c>
      <c r="D7" s="354"/>
      <c r="E7" s="354"/>
      <c r="F7" s="354"/>
      <c r="G7" s="354"/>
      <c r="H7" s="50"/>
      <c r="I7" s="99"/>
      <c r="J7" s="355" t="s">
        <v>122</v>
      </c>
      <c r="K7" s="355"/>
      <c r="L7" s="355"/>
    </row>
    <row r="8" spans="1:16" ht="17.25" customHeight="1" x14ac:dyDescent="0.2">
      <c r="B8" s="151"/>
      <c r="C8" s="48" t="s">
        <v>1</v>
      </c>
      <c r="D8" s="152"/>
      <c r="E8" s="36" t="s">
        <v>119</v>
      </c>
      <c r="F8" s="152"/>
      <c r="G8" s="152" t="s">
        <v>1</v>
      </c>
      <c r="H8" s="50"/>
      <c r="I8" s="99"/>
      <c r="J8" s="48" t="s">
        <v>1</v>
      </c>
      <c r="K8" s="161"/>
      <c r="L8" s="161" t="s">
        <v>1</v>
      </c>
    </row>
    <row r="9" spans="1:16" ht="17.25" customHeight="1" x14ac:dyDescent="0.5">
      <c r="B9" s="151"/>
      <c r="C9" s="94" t="s">
        <v>236</v>
      </c>
      <c r="D9" s="95"/>
      <c r="E9" s="94" t="s">
        <v>236</v>
      </c>
      <c r="F9" s="95"/>
      <c r="G9" s="94" t="s">
        <v>147</v>
      </c>
      <c r="H9" s="150"/>
      <c r="I9" s="99"/>
      <c r="J9" s="94" t="s">
        <v>236</v>
      </c>
      <c r="K9" s="95"/>
      <c r="L9" s="94" t="s">
        <v>147</v>
      </c>
    </row>
    <row r="10" spans="1:16" ht="17.25" customHeight="1" x14ac:dyDescent="0.2">
      <c r="A10" s="153" t="s">
        <v>149</v>
      </c>
      <c r="B10" s="153"/>
      <c r="C10" s="155">
        <f>'Income Statement'!C52</f>
        <v>85</v>
      </c>
      <c r="D10" s="154">
        <v>43</v>
      </c>
      <c r="E10" s="155">
        <v>89</v>
      </c>
      <c r="F10" s="156"/>
      <c r="G10" s="155">
        <v>82</v>
      </c>
      <c r="H10" s="22"/>
      <c r="I10" s="148"/>
      <c r="J10" s="155">
        <f>'Income Statement'!I52</f>
        <v>352</v>
      </c>
      <c r="K10" s="154">
        <v>43</v>
      </c>
      <c r="L10" s="155">
        <f>'Income Statement'!K52</f>
        <v>387</v>
      </c>
    </row>
    <row r="11" spans="1:16" ht="6.75" customHeight="1" x14ac:dyDescent="0.2">
      <c r="A11" s="157"/>
      <c r="B11" s="157"/>
      <c r="C11" s="158"/>
      <c r="D11" s="158"/>
      <c r="E11" s="158"/>
      <c r="F11" s="159"/>
      <c r="G11" s="158"/>
      <c r="I11" s="99"/>
      <c r="J11" s="158"/>
      <c r="K11" s="158"/>
      <c r="L11" s="158"/>
    </row>
    <row r="12" spans="1:16" ht="15" customHeight="1" x14ac:dyDescent="0.2">
      <c r="A12" s="150" t="s">
        <v>150</v>
      </c>
      <c r="C12" s="156"/>
      <c r="D12" s="156"/>
      <c r="F12" s="156"/>
      <c r="I12" s="99"/>
      <c r="J12" s="156"/>
      <c r="K12" s="156"/>
    </row>
    <row r="13" spans="1:16" ht="8.25" customHeight="1" x14ac:dyDescent="0.2">
      <c r="A13" s="196"/>
      <c r="B13" s="196"/>
      <c r="C13" s="196"/>
      <c r="D13" s="196"/>
      <c r="E13" s="196"/>
      <c r="F13" s="196"/>
      <c r="G13" s="196"/>
      <c r="H13" s="2"/>
      <c r="I13" s="43"/>
      <c r="J13" s="196"/>
      <c r="K13" s="196"/>
      <c r="L13" s="196"/>
      <c r="M13" s="196"/>
      <c r="N13" s="196"/>
      <c r="O13" s="196"/>
      <c r="P13" s="196"/>
    </row>
    <row r="14" spans="1:16" x14ac:dyDescent="0.2">
      <c r="A14" s="199" t="s">
        <v>239</v>
      </c>
      <c r="B14" s="196"/>
      <c r="C14" s="200">
        <v>0</v>
      </c>
      <c r="D14" s="201"/>
      <c r="E14" s="200">
        <v>0</v>
      </c>
      <c r="F14" s="201"/>
      <c r="G14" s="200">
        <v>0</v>
      </c>
      <c r="H14" s="2"/>
      <c r="I14" s="43"/>
      <c r="J14" s="200">
        <v>-11</v>
      </c>
      <c r="K14" s="201"/>
      <c r="L14" s="200">
        <v>0</v>
      </c>
      <c r="M14" s="196"/>
      <c r="N14" s="196"/>
      <c r="O14" s="196"/>
      <c r="P14" s="196"/>
    </row>
    <row r="15" spans="1:16" x14ac:dyDescent="0.2">
      <c r="A15" s="199" t="s">
        <v>132</v>
      </c>
      <c r="B15" s="196"/>
      <c r="C15" s="200">
        <v>4</v>
      </c>
      <c r="D15" s="201"/>
      <c r="E15" s="200">
        <v>-3</v>
      </c>
      <c r="F15" s="201"/>
      <c r="G15" s="200">
        <v>1</v>
      </c>
      <c r="H15" s="2"/>
      <c r="I15" s="43"/>
      <c r="J15" s="200">
        <v>4</v>
      </c>
      <c r="K15" s="201"/>
      <c r="L15" s="200">
        <f>'Income Statement'!K32</f>
        <v>38</v>
      </c>
      <c r="M15" s="196"/>
      <c r="N15" s="196"/>
      <c r="O15" s="196"/>
      <c r="P15" s="196"/>
    </row>
    <row r="16" spans="1:16" x14ac:dyDescent="0.2">
      <c r="A16" s="199" t="s">
        <v>241</v>
      </c>
      <c r="B16" s="199"/>
      <c r="C16" s="319">
        <v>8</v>
      </c>
      <c r="D16" s="320"/>
      <c r="E16" s="319">
        <v>10</v>
      </c>
      <c r="F16" s="320"/>
      <c r="G16" s="319">
        <v>0</v>
      </c>
      <c r="H16" s="2"/>
      <c r="I16" s="43"/>
      <c r="J16" s="319">
        <v>44</v>
      </c>
      <c r="K16" s="320"/>
      <c r="L16" s="319">
        <v>0</v>
      </c>
      <c r="M16" s="196"/>
      <c r="N16" s="196"/>
      <c r="O16" s="196"/>
      <c r="P16" s="196"/>
    </row>
    <row r="17" spans="1:16" x14ac:dyDescent="0.2">
      <c r="A17" s="199" t="s">
        <v>99</v>
      </c>
      <c r="B17" s="199"/>
      <c r="C17" s="319">
        <v>0</v>
      </c>
      <c r="D17" s="320"/>
      <c r="E17" s="319">
        <v>0</v>
      </c>
      <c r="F17" s="320"/>
      <c r="G17" s="319">
        <v>18</v>
      </c>
      <c r="H17" s="2"/>
      <c r="I17" s="43"/>
      <c r="J17" s="319">
        <v>40</v>
      </c>
      <c r="K17" s="320"/>
      <c r="L17" s="319">
        <f>-'Income Statement'!K41</f>
        <v>18</v>
      </c>
      <c r="M17" s="196"/>
      <c r="N17" s="196"/>
      <c r="O17" s="196"/>
      <c r="P17" s="196"/>
    </row>
    <row r="18" spans="1:16" x14ac:dyDescent="0.2">
      <c r="A18" s="199" t="s">
        <v>253</v>
      </c>
      <c r="B18" s="199"/>
      <c r="C18" s="319">
        <v>0</v>
      </c>
      <c r="D18" s="320"/>
      <c r="E18" s="319">
        <v>14</v>
      </c>
      <c r="F18" s="320"/>
      <c r="G18" s="319">
        <v>0</v>
      </c>
      <c r="H18" s="2"/>
      <c r="I18" s="43"/>
      <c r="J18" s="319">
        <v>14</v>
      </c>
      <c r="K18" s="320"/>
      <c r="L18" s="319">
        <v>0</v>
      </c>
      <c r="M18" s="196"/>
      <c r="N18" s="196"/>
      <c r="O18" s="196"/>
      <c r="P18" s="196"/>
    </row>
    <row r="19" spans="1:16" x14ac:dyDescent="0.2">
      <c r="A19" s="199" t="s">
        <v>245</v>
      </c>
      <c r="B19" s="196"/>
      <c r="C19" s="200">
        <v>2</v>
      </c>
      <c r="D19" s="201"/>
      <c r="E19" s="200">
        <v>4</v>
      </c>
      <c r="F19" s="201"/>
      <c r="G19" s="200">
        <v>0</v>
      </c>
      <c r="H19" s="2"/>
      <c r="I19" s="43"/>
      <c r="J19" s="200">
        <v>7</v>
      </c>
      <c r="K19" s="201"/>
      <c r="L19" s="200">
        <v>0</v>
      </c>
      <c r="M19" s="196"/>
      <c r="N19" s="196"/>
      <c r="O19" s="196"/>
      <c r="P19" s="196"/>
    </row>
    <row r="20" spans="1:16" x14ac:dyDescent="0.2">
      <c r="A20" s="199" t="s">
        <v>151</v>
      </c>
      <c r="B20" s="196"/>
      <c r="C20" s="200">
        <v>0</v>
      </c>
      <c r="D20" s="201"/>
      <c r="E20" s="200">
        <v>0</v>
      </c>
      <c r="F20" s="201"/>
      <c r="G20" s="200">
        <v>25</v>
      </c>
      <c r="H20" s="2"/>
      <c r="I20" s="43"/>
      <c r="J20" s="200">
        <v>0</v>
      </c>
      <c r="K20" s="201"/>
      <c r="L20" s="200">
        <v>31</v>
      </c>
      <c r="M20" s="196"/>
      <c r="N20" s="196"/>
      <c r="O20" s="196"/>
      <c r="P20" s="196"/>
    </row>
    <row r="21" spans="1:16" x14ac:dyDescent="0.2">
      <c r="A21" s="199" t="s">
        <v>256</v>
      </c>
      <c r="B21" s="196"/>
      <c r="C21" s="200">
        <v>3</v>
      </c>
      <c r="D21" s="201"/>
      <c r="E21" s="200">
        <v>0</v>
      </c>
      <c r="F21" s="201"/>
      <c r="G21" s="200">
        <v>0</v>
      </c>
      <c r="H21" s="2"/>
      <c r="I21" s="43"/>
      <c r="J21" s="200">
        <v>3</v>
      </c>
      <c r="K21" s="201"/>
      <c r="L21" s="200">
        <v>0</v>
      </c>
      <c r="M21" s="196"/>
      <c r="N21" s="196"/>
      <c r="O21" s="196"/>
      <c r="P21" s="196"/>
    </row>
    <row r="22" spans="1:16" x14ac:dyDescent="0.2">
      <c r="A22" s="199" t="s">
        <v>258</v>
      </c>
      <c r="B22" s="196"/>
      <c r="C22" s="200">
        <v>-7</v>
      </c>
      <c r="D22" s="201"/>
      <c r="E22" s="200">
        <v>0</v>
      </c>
      <c r="F22" s="201"/>
      <c r="G22" s="200">
        <v>0</v>
      </c>
      <c r="H22" s="2"/>
      <c r="I22" s="43"/>
      <c r="J22" s="200">
        <v>-7</v>
      </c>
      <c r="K22" s="201"/>
      <c r="L22" s="200">
        <v>0</v>
      </c>
      <c r="M22" s="196"/>
      <c r="N22" s="196"/>
      <c r="O22" s="196"/>
      <c r="P22" s="196"/>
    </row>
    <row r="23" spans="1:16" s="160" customFormat="1" x14ac:dyDescent="0.2">
      <c r="A23" s="213" t="s">
        <v>152</v>
      </c>
      <c r="B23" s="213"/>
      <c r="C23" s="321">
        <v>1</v>
      </c>
      <c r="D23" s="320"/>
      <c r="E23" s="321">
        <v>0</v>
      </c>
      <c r="F23" s="320"/>
      <c r="G23" s="321">
        <v>0</v>
      </c>
      <c r="H23" s="2"/>
      <c r="I23" s="43"/>
      <c r="J23" s="321">
        <v>4</v>
      </c>
      <c r="K23" s="320"/>
      <c r="L23" s="321">
        <v>4</v>
      </c>
      <c r="M23" s="322"/>
      <c r="N23" s="322"/>
      <c r="O23" s="322"/>
      <c r="P23" s="322"/>
    </row>
    <row r="24" spans="1:16" ht="17.25" customHeight="1" x14ac:dyDescent="0.2">
      <c r="A24" s="199" t="s">
        <v>153</v>
      </c>
      <c r="B24" s="199"/>
      <c r="C24" s="319">
        <f>SUM(C14:C23)</f>
        <v>11</v>
      </c>
      <c r="D24" s="320"/>
      <c r="E24" s="319">
        <f>SUM(E14:E23)</f>
        <v>25</v>
      </c>
      <c r="F24" s="320"/>
      <c r="G24" s="319">
        <f>SUM(G14:G23)</f>
        <v>44</v>
      </c>
      <c r="H24" s="2"/>
      <c r="I24" s="43"/>
      <c r="J24" s="319">
        <f>SUM(J14:J23)</f>
        <v>98</v>
      </c>
      <c r="K24" s="320"/>
      <c r="L24" s="319">
        <f>SUM(L14:L23)</f>
        <v>91</v>
      </c>
      <c r="M24" s="196"/>
      <c r="N24" s="196"/>
      <c r="O24" s="196"/>
      <c r="P24" s="196"/>
    </row>
    <row r="25" spans="1:16" ht="7.5" customHeight="1" x14ac:dyDescent="0.2">
      <c r="A25" s="199"/>
      <c r="B25" s="199"/>
      <c r="C25" s="319"/>
      <c r="D25" s="320"/>
      <c r="E25" s="319"/>
      <c r="F25" s="320"/>
      <c r="G25" s="319"/>
      <c r="H25" s="2"/>
      <c r="I25" s="43"/>
      <c r="J25" s="319"/>
      <c r="K25" s="320"/>
      <c r="L25" s="319"/>
      <c r="M25" s="196"/>
      <c r="N25" s="196"/>
      <c r="O25" s="196"/>
      <c r="P25" s="196"/>
    </row>
    <row r="26" spans="1:16" ht="13.5" customHeight="1" x14ac:dyDescent="0.2">
      <c r="A26" s="199" t="s">
        <v>154</v>
      </c>
      <c r="B26" s="199"/>
      <c r="C26" s="319">
        <v>-5</v>
      </c>
      <c r="D26" s="320"/>
      <c r="E26" s="319">
        <v>-10</v>
      </c>
      <c r="F26" s="320"/>
      <c r="G26" s="319">
        <v>-13</v>
      </c>
      <c r="H26" s="29"/>
      <c r="I26" s="43"/>
      <c r="J26" s="319">
        <v>-32</v>
      </c>
      <c r="K26" s="320"/>
      <c r="L26" s="319">
        <v>-28</v>
      </c>
      <c r="M26" s="196"/>
      <c r="N26" s="196"/>
      <c r="O26" s="196"/>
      <c r="P26" s="196"/>
    </row>
    <row r="27" spans="1:16" ht="15" customHeight="1" x14ac:dyDescent="0.2">
      <c r="A27" s="199" t="s">
        <v>155</v>
      </c>
      <c r="B27" s="199"/>
      <c r="C27" s="319">
        <v>17</v>
      </c>
      <c r="D27" s="320"/>
      <c r="E27" s="319">
        <v>1</v>
      </c>
      <c r="F27" s="320"/>
      <c r="G27" s="319">
        <v>0</v>
      </c>
      <c r="H27" s="29"/>
      <c r="I27" s="43"/>
      <c r="J27" s="319">
        <v>14</v>
      </c>
      <c r="K27" s="320"/>
      <c r="L27" s="319">
        <v>5</v>
      </c>
      <c r="M27" s="196"/>
      <c r="N27" s="196"/>
      <c r="O27" s="196"/>
      <c r="P27" s="196"/>
    </row>
    <row r="28" spans="1:16" ht="17.25" customHeight="1" x14ac:dyDescent="0.2">
      <c r="A28" s="199" t="s">
        <v>156</v>
      </c>
      <c r="B28" s="199"/>
      <c r="C28" s="323">
        <f>SUM(C24:C27)</f>
        <v>23</v>
      </c>
      <c r="D28" s="201"/>
      <c r="E28" s="323">
        <f>SUM(E24:E27)</f>
        <v>16</v>
      </c>
      <c r="F28" s="201"/>
      <c r="G28" s="323">
        <f>SUM(G24:G27)</f>
        <v>31</v>
      </c>
      <c r="H28" s="2"/>
      <c r="I28" s="43"/>
      <c r="J28" s="323">
        <f>SUM(J24:J27)</f>
        <v>80</v>
      </c>
      <c r="K28" s="201"/>
      <c r="L28" s="323">
        <f>SUM(L24:L27)</f>
        <v>68</v>
      </c>
      <c r="M28" s="196"/>
      <c r="N28" s="196"/>
      <c r="O28" s="41"/>
      <c r="P28" s="196"/>
    </row>
    <row r="29" spans="1:16" ht="9" customHeight="1" x14ac:dyDescent="0.2">
      <c r="A29" s="199"/>
      <c r="B29" s="199"/>
      <c r="C29" s="200"/>
      <c r="D29" s="201"/>
      <c r="E29" s="200"/>
      <c r="F29" s="201"/>
      <c r="G29" s="200"/>
      <c r="H29" s="2"/>
      <c r="I29" s="43"/>
      <c r="J29" s="200"/>
      <c r="K29" s="201"/>
      <c r="L29" s="200"/>
      <c r="M29" s="196"/>
      <c r="N29" s="196"/>
      <c r="O29" s="196"/>
      <c r="P29" s="196"/>
    </row>
    <row r="30" spans="1:16" ht="17.25" customHeight="1" thickBot="1" x14ac:dyDescent="0.25">
      <c r="A30" s="205" t="s">
        <v>157</v>
      </c>
      <c r="B30" s="205"/>
      <c r="C30" s="206">
        <f>C10+C28</f>
        <v>108</v>
      </c>
      <c r="D30" s="212"/>
      <c r="E30" s="206">
        <f>E10+E28</f>
        <v>105</v>
      </c>
      <c r="F30" s="207"/>
      <c r="G30" s="206">
        <f>G10+G28</f>
        <v>113</v>
      </c>
      <c r="H30" s="2"/>
      <c r="I30" s="43"/>
      <c r="J30" s="206">
        <f>J10+J28</f>
        <v>432</v>
      </c>
      <c r="K30" s="212"/>
      <c r="L30" s="206">
        <f>L10+L28</f>
        <v>455</v>
      </c>
      <c r="M30" s="196"/>
      <c r="N30" s="196"/>
      <c r="O30" s="196"/>
      <c r="P30" s="196"/>
    </row>
    <row r="31" spans="1:16" ht="13.2" thickTop="1" x14ac:dyDescent="0.2">
      <c r="A31" s="324"/>
      <c r="B31" s="324"/>
      <c r="C31" s="325"/>
      <c r="D31" s="325"/>
      <c r="E31" s="325"/>
      <c r="F31" s="196"/>
      <c r="G31" s="325"/>
      <c r="H31" s="2"/>
      <c r="I31" s="43"/>
      <c r="J31" s="325"/>
      <c r="K31" s="325"/>
      <c r="L31" s="325"/>
      <c r="M31" s="196"/>
      <c r="N31" s="196"/>
      <c r="O31" s="196"/>
      <c r="P31" s="196"/>
    </row>
    <row r="32" spans="1:16" ht="17.25" customHeight="1" x14ac:dyDescent="0.2">
      <c r="A32" s="197"/>
      <c r="B32" s="197"/>
      <c r="C32" s="325"/>
      <c r="D32" s="325"/>
      <c r="E32" s="325"/>
      <c r="F32" s="196"/>
      <c r="G32" s="325"/>
      <c r="H32" s="2"/>
      <c r="I32" s="43"/>
      <c r="J32" s="325"/>
      <c r="K32" s="325"/>
      <c r="L32" s="325"/>
      <c r="M32" s="196"/>
      <c r="N32" s="196"/>
      <c r="O32" s="196"/>
      <c r="P32" s="196"/>
    </row>
    <row r="33" spans="1:16" ht="17.25" customHeight="1" x14ac:dyDescent="0.2">
      <c r="A33" s="197" t="s">
        <v>255</v>
      </c>
      <c r="B33" s="196"/>
      <c r="C33" s="326">
        <v>0.5</v>
      </c>
      <c r="D33" s="326"/>
      <c r="E33" s="326">
        <v>0.52</v>
      </c>
      <c r="F33" s="196"/>
      <c r="G33" s="326">
        <v>0.45</v>
      </c>
      <c r="H33" s="2"/>
      <c r="I33" s="43"/>
      <c r="J33" s="326">
        <v>2.04</v>
      </c>
      <c r="K33" s="326"/>
      <c r="L33" s="326">
        <f>'Income Statement'!K56</f>
        <v>2.15</v>
      </c>
      <c r="M33" s="196"/>
      <c r="N33" s="196"/>
      <c r="O33" s="196"/>
      <c r="P33" s="196"/>
    </row>
    <row r="34" spans="1:16" ht="17.25" customHeight="1" x14ac:dyDescent="0.2">
      <c r="A34" s="199" t="s">
        <v>232</v>
      </c>
      <c r="B34" s="199"/>
      <c r="C34" s="327">
        <v>0.14000000000000001</v>
      </c>
      <c r="D34" s="328"/>
      <c r="E34" s="327">
        <v>0.1</v>
      </c>
      <c r="F34" s="328"/>
      <c r="G34" s="327">
        <v>0.18</v>
      </c>
      <c r="H34" s="2"/>
      <c r="I34" s="43"/>
      <c r="J34" s="327">
        <v>0.46</v>
      </c>
      <c r="K34" s="328"/>
      <c r="L34" s="327">
        <v>0.38</v>
      </c>
      <c r="M34" s="196"/>
      <c r="N34" s="196"/>
      <c r="O34" s="196"/>
      <c r="P34" s="196"/>
    </row>
    <row r="35" spans="1:16" ht="6.75" customHeight="1" x14ac:dyDescent="0.2">
      <c r="A35" s="199"/>
      <c r="B35" s="199"/>
      <c r="C35" s="329"/>
      <c r="D35" s="329"/>
      <c r="E35" s="329"/>
      <c r="F35" s="196"/>
      <c r="G35" s="329"/>
      <c r="H35" s="2"/>
      <c r="I35" s="43"/>
      <c r="J35" s="329"/>
      <c r="K35" s="329"/>
      <c r="L35" s="329"/>
      <c r="M35" s="196"/>
      <c r="N35" s="196"/>
      <c r="O35" s="196"/>
      <c r="P35" s="196"/>
    </row>
    <row r="36" spans="1:16" ht="17.25" customHeight="1" thickBot="1" x14ac:dyDescent="0.25">
      <c r="A36" s="205" t="s">
        <v>254</v>
      </c>
      <c r="B36" s="205"/>
      <c r="C36" s="330">
        <f>SUM(C33:C34)</f>
        <v>0.64</v>
      </c>
      <c r="D36" s="331"/>
      <c r="E36" s="330">
        <f>SUM(E33:E34)</f>
        <v>0.62</v>
      </c>
      <c r="F36" s="207"/>
      <c r="G36" s="330">
        <f>SUM(G33:G34)</f>
        <v>0.63</v>
      </c>
      <c r="H36" s="2"/>
      <c r="I36" s="43"/>
      <c r="J36" s="330">
        <f>SUM(J33:J34)</f>
        <v>2.5</v>
      </c>
      <c r="K36" s="331"/>
      <c r="L36" s="330">
        <f>SUM(L33:L34)</f>
        <v>2.5299999999999998</v>
      </c>
      <c r="M36" s="196"/>
      <c r="N36" s="196"/>
      <c r="O36" s="196"/>
      <c r="P36" s="196"/>
    </row>
    <row r="37" spans="1:16" ht="13.2" thickTop="1" x14ac:dyDescent="0.2">
      <c r="A37" s="196"/>
      <c r="B37" s="196"/>
      <c r="C37" s="332"/>
      <c r="D37" s="196"/>
      <c r="E37" s="196"/>
      <c r="F37" s="196"/>
      <c r="G37" s="196"/>
      <c r="H37" s="2"/>
      <c r="I37" s="43"/>
      <c r="J37" s="332"/>
      <c r="K37" s="196"/>
      <c r="L37" s="196"/>
      <c r="M37" s="196"/>
      <c r="N37" s="196"/>
      <c r="O37" s="196"/>
      <c r="P37" s="196"/>
    </row>
    <row r="38" spans="1:16" x14ac:dyDescent="0.2">
      <c r="A38" s="196"/>
      <c r="B38" s="196"/>
      <c r="C38" s="196"/>
      <c r="D38" s="196"/>
      <c r="E38" s="196"/>
      <c r="F38" s="196"/>
      <c r="G38" s="196"/>
      <c r="H38" s="29"/>
      <c r="I38" s="43"/>
      <c r="J38" s="196"/>
      <c r="K38" s="196"/>
      <c r="L38" s="196"/>
      <c r="M38" s="196"/>
      <c r="N38" s="196"/>
      <c r="O38" s="196"/>
      <c r="P38" s="196"/>
    </row>
    <row r="39" spans="1:16" ht="18" customHeight="1" x14ac:dyDescent="0.2">
      <c r="A39" s="196"/>
      <c r="B39" s="196"/>
      <c r="C39" s="346" t="s">
        <v>148</v>
      </c>
      <c r="D39" s="346"/>
      <c r="E39" s="346"/>
      <c r="F39" s="346"/>
      <c r="G39" s="346"/>
      <c r="H39" s="29"/>
      <c r="I39" s="43"/>
      <c r="J39" s="346" t="s">
        <v>122</v>
      </c>
      <c r="K39" s="346"/>
      <c r="L39" s="346"/>
      <c r="M39" s="196"/>
      <c r="N39" s="196"/>
      <c r="O39" s="196"/>
      <c r="P39" s="196"/>
    </row>
    <row r="40" spans="1:16" ht="18" customHeight="1" x14ac:dyDescent="0.2">
      <c r="A40" s="196"/>
      <c r="B40" s="196"/>
      <c r="C40" s="218" t="s">
        <v>1</v>
      </c>
      <c r="D40" s="333"/>
      <c r="E40" s="218" t="s">
        <v>119</v>
      </c>
      <c r="F40" s="333"/>
      <c r="G40" s="333" t="s">
        <v>1</v>
      </c>
      <c r="H40" s="21"/>
      <c r="I40" s="43"/>
      <c r="J40" s="218" t="s">
        <v>1</v>
      </c>
      <c r="K40" s="333"/>
      <c r="L40" s="333" t="s">
        <v>1</v>
      </c>
      <c r="M40" s="196"/>
      <c r="N40" s="196"/>
      <c r="O40" s="196"/>
      <c r="P40" s="196"/>
    </row>
    <row r="41" spans="1:16" ht="18" customHeight="1" x14ac:dyDescent="0.5">
      <c r="A41" s="196"/>
      <c r="B41" s="196"/>
      <c r="C41" s="219" t="s">
        <v>236</v>
      </c>
      <c r="D41" s="220"/>
      <c r="E41" s="219" t="s">
        <v>236</v>
      </c>
      <c r="F41" s="220"/>
      <c r="G41" s="219" t="s">
        <v>147</v>
      </c>
      <c r="H41" s="196"/>
      <c r="I41" s="43"/>
      <c r="J41" s="219" t="s">
        <v>236</v>
      </c>
      <c r="K41" s="220"/>
      <c r="L41" s="219" t="s">
        <v>147</v>
      </c>
      <c r="M41" s="196"/>
      <c r="N41" s="196"/>
      <c r="O41" s="196"/>
      <c r="P41" s="196"/>
    </row>
    <row r="42" spans="1:16" ht="18" customHeight="1" x14ac:dyDescent="0.2">
      <c r="A42" s="196"/>
      <c r="B42" s="196"/>
      <c r="C42" s="196"/>
      <c r="D42" s="196"/>
      <c r="E42" s="196"/>
      <c r="F42" s="196"/>
      <c r="G42" s="196"/>
      <c r="H42" s="2"/>
      <c r="I42" s="276"/>
      <c r="J42" s="196"/>
      <c r="K42" s="196"/>
      <c r="L42" s="196"/>
      <c r="M42" s="196"/>
      <c r="N42" s="196"/>
      <c r="O42" s="196"/>
      <c r="P42" s="196"/>
    </row>
    <row r="43" spans="1:16" ht="18" customHeight="1" x14ac:dyDescent="0.2">
      <c r="A43" s="197" t="s">
        <v>158</v>
      </c>
      <c r="B43" s="197"/>
      <c r="C43" s="198">
        <f>'Income Statement'!C37</f>
        <v>175</v>
      </c>
      <c r="D43" s="198"/>
      <c r="E43" s="198">
        <v>170</v>
      </c>
      <c r="F43" s="198"/>
      <c r="G43" s="198">
        <v>161</v>
      </c>
      <c r="H43" s="2"/>
      <c r="I43" s="276"/>
      <c r="J43" s="198">
        <f>'Income Statement'!I37</f>
        <v>690</v>
      </c>
      <c r="K43" s="198"/>
      <c r="L43" s="198">
        <f>'Income Statement'!K37</f>
        <v>696</v>
      </c>
      <c r="M43" s="196"/>
      <c r="N43" s="196"/>
      <c r="O43" s="196"/>
      <c r="P43" s="196"/>
    </row>
    <row r="44" spans="1:16" ht="9.75" customHeight="1" x14ac:dyDescent="0.2">
      <c r="A44" s="196"/>
      <c r="B44" s="196"/>
      <c r="C44" s="196"/>
      <c r="D44" s="196"/>
      <c r="E44" s="196"/>
      <c r="F44" s="196"/>
      <c r="G44" s="196"/>
      <c r="H44" s="2"/>
      <c r="I44" s="276"/>
      <c r="J44" s="196"/>
      <c r="K44" s="196"/>
      <c r="L44" s="196"/>
      <c r="M44" s="196"/>
      <c r="N44" s="196"/>
      <c r="O44" s="196"/>
      <c r="P44" s="196"/>
    </row>
    <row r="45" spans="1:16" x14ac:dyDescent="0.2">
      <c r="A45" s="196" t="s">
        <v>150</v>
      </c>
      <c r="B45" s="196"/>
      <c r="C45" s="196"/>
      <c r="D45" s="196"/>
      <c r="E45" s="196"/>
      <c r="F45" s="196"/>
      <c r="G45" s="196"/>
      <c r="H45" s="2"/>
      <c r="I45" s="43"/>
      <c r="J45" s="196"/>
      <c r="K45" s="196"/>
      <c r="L45" s="196"/>
      <c r="M45" s="196"/>
      <c r="N45" s="196"/>
      <c r="O45" s="196"/>
      <c r="P45" s="196"/>
    </row>
    <row r="46" spans="1:16" ht="9.75" customHeight="1" x14ac:dyDescent="0.2">
      <c r="A46" s="196"/>
      <c r="B46" s="196"/>
      <c r="C46" s="196"/>
      <c r="D46" s="196"/>
      <c r="E46" s="196"/>
      <c r="F46" s="196"/>
      <c r="G46" s="196"/>
      <c r="H46" s="2"/>
      <c r="I46" s="43"/>
      <c r="J46" s="196"/>
      <c r="K46" s="196"/>
      <c r="L46" s="196"/>
      <c r="M46" s="196"/>
      <c r="N46" s="196"/>
      <c r="O46" s="196"/>
      <c r="P46" s="196"/>
    </row>
    <row r="47" spans="1:16" x14ac:dyDescent="0.2">
      <c r="A47" s="199" t="s">
        <v>244</v>
      </c>
      <c r="B47" s="199"/>
      <c r="C47" s="200">
        <v>0</v>
      </c>
      <c r="D47" s="201"/>
      <c r="E47" s="200">
        <v>0</v>
      </c>
      <c r="F47" s="201"/>
      <c r="G47" s="200">
        <v>0</v>
      </c>
      <c r="H47" s="2"/>
      <c r="I47" s="43"/>
      <c r="J47" s="200">
        <v>-11</v>
      </c>
      <c r="K47" s="201"/>
      <c r="L47" s="200">
        <v>0</v>
      </c>
      <c r="M47" s="196"/>
      <c r="N47" s="196"/>
      <c r="O47" s="196"/>
      <c r="P47" s="196"/>
    </row>
    <row r="48" spans="1:16" x14ac:dyDescent="0.2">
      <c r="A48" s="199" t="s">
        <v>159</v>
      </c>
      <c r="B48" s="196"/>
      <c r="C48" s="200">
        <v>4</v>
      </c>
      <c r="D48" s="201"/>
      <c r="E48" s="200">
        <v>-3</v>
      </c>
      <c r="F48" s="201"/>
      <c r="G48" s="200">
        <v>1</v>
      </c>
      <c r="H48" s="2"/>
      <c r="I48" s="43"/>
      <c r="J48" s="200">
        <v>4</v>
      </c>
      <c r="K48" s="201"/>
      <c r="L48" s="200">
        <v>38</v>
      </c>
      <c r="M48" s="196"/>
      <c r="N48" s="196"/>
      <c r="O48" s="196"/>
      <c r="P48" s="196"/>
    </row>
    <row r="49" spans="1:16" x14ac:dyDescent="0.2">
      <c r="A49" s="199" t="s">
        <v>243</v>
      </c>
      <c r="B49" s="196"/>
      <c r="C49" s="200">
        <v>8</v>
      </c>
      <c r="D49" s="201"/>
      <c r="E49" s="200">
        <v>10</v>
      </c>
      <c r="F49" s="201"/>
      <c r="G49" s="200">
        <v>0</v>
      </c>
      <c r="H49" s="2"/>
      <c r="I49" s="43"/>
      <c r="J49" s="200">
        <v>44</v>
      </c>
      <c r="K49" s="201"/>
      <c r="L49" s="200">
        <v>0</v>
      </c>
      <c r="M49" s="196"/>
      <c r="N49" s="196"/>
      <c r="O49" s="196"/>
      <c r="P49" s="196"/>
    </row>
    <row r="50" spans="1:16" x14ac:dyDescent="0.2">
      <c r="A50" s="199" t="s">
        <v>160</v>
      </c>
      <c r="B50" s="196"/>
      <c r="C50" s="200">
        <v>0</v>
      </c>
      <c r="D50" s="201"/>
      <c r="E50" s="200">
        <v>0</v>
      </c>
      <c r="F50" s="201"/>
      <c r="G50" s="200">
        <v>25</v>
      </c>
      <c r="H50" s="2"/>
      <c r="I50" s="43"/>
      <c r="J50" s="200">
        <v>0</v>
      </c>
      <c r="K50" s="201"/>
      <c r="L50" s="200">
        <v>31</v>
      </c>
      <c r="M50" s="196"/>
      <c r="N50" s="196"/>
      <c r="O50" s="196"/>
      <c r="P50" s="196"/>
    </row>
    <row r="51" spans="1:16" x14ac:dyDescent="0.2">
      <c r="A51" s="199" t="s">
        <v>242</v>
      </c>
      <c r="B51" s="196"/>
      <c r="C51" s="200">
        <v>2</v>
      </c>
      <c r="D51" s="201"/>
      <c r="E51" s="200">
        <v>4</v>
      </c>
      <c r="F51" s="201"/>
      <c r="G51" s="200">
        <v>0</v>
      </c>
      <c r="H51" s="2"/>
      <c r="I51" s="43"/>
      <c r="J51" s="200">
        <v>7</v>
      </c>
      <c r="K51" s="201"/>
      <c r="L51" s="200">
        <v>0</v>
      </c>
      <c r="M51" s="196"/>
      <c r="N51" s="196"/>
      <c r="O51" s="196"/>
      <c r="P51" s="196"/>
    </row>
    <row r="52" spans="1:16" x14ac:dyDescent="0.2">
      <c r="A52" s="199" t="s">
        <v>257</v>
      </c>
      <c r="B52" s="196"/>
      <c r="C52" s="200">
        <v>3</v>
      </c>
      <c r="D52" s="201"/>
      <c r="E52" s="200">
        <v>0</v>
      </c>
      <c r="F52" s="201"/>
      <c r="G52" s="200">
        <v>0</v>
      </c>
      <c r="H52" s="2"/>
      <c r="I52" s="43"/>
      <c r="J52" s="200">
        <v>3</v>
      </c>
      <c r="K52" s="201"/>
      <c r="L52" s="200">
        <v>0</v>
      </c>
      <c r="M52" s="196"/>
      <c r="N52" s="196"/>
      <c r="O52" s="196"/>
      <c r="P52" s="196"/>
    </row>
    <row r="53" spans="1:16" x14ac:dyDescent="0.2">
      <c r="A53" s="199" t="s">
        <v>259</v>
      </c>
      <c r="B53" s="196"/>
      <c r="C53" s="200">
        <v>-7</v>
      </c>
      <c r="D53" s="201"/>
      <c r="E53" s="200">
        <v>0</v>
      </c>
      <c r="F53" s="201"/>
      <c r="G53" s="200">
        <v>0</v>
      </c>
      <c r="H53" s="2"/>
      <c r="I53" s="43"/>
      <c r="J53" s="200">
        <v>-7</v>
      </c>
      <c r="K53" s="201"/>
      <c r="L53" s="200">
        <v>0</v>
      </c>
      <c r="M53" s="196"/>
      <c r="N53" s="196"/>
      <c r="O53" s="196"/>
      <c r="P53" s="196"/>
    </row>
    <row r="54" spans="1:16" x14ac:dyDescent="0.2">
      <c r="A54" s="199" t="s">
        <v>161</v>
      </c>
      <c r="B54" s="196"/>
      <c r="C54" s="200">
        <v>1</v>
      </c>
      <c r="D54" s="201"/>
      <c r="E54" s="200">
        <v>0</v>
      </c>
      <c r="F54" s="201"/>
      <c r="G54" s="200">
        <v>0</v>
      </c>
      <c r="H54" s="29"/>
      <c r="I54" s="43"/>
      <c r="J54" s="200">
        <v>4</v>
      </c>
      <c r="K54" s="201"/>
      <c r="L54" s="200">
        <v>4</v>
      </c>
      <c r="M54" s="196"/>
      <c r="N54" s="196"/>
      <c r="O54" s="196"/>
      <c r="P54" s="196"/>
    </row>
    <row r="55" spans="1:16" ht="18" customHeight="1" x14ac:dyDescent="0.2">
      <c r="A55" s="199" t="s">
        <v>162</v>
      </c>
      <c r="B55" s="199"/>
      <c r="C55" s="202">
        <f>SUM(C47:C54)</f>
        <v>11</v>
      </c>
      <c r="D55" s="334"/>
      <c r="E55" s="202">
        <f>SUM(E47:E54)</f>
        <v>11</v>
      </c>
      <c r="F55" s="200"/>
      <c r="G55" s="202">
        <f>SUM(G47:G54)</f>
        <v>26</v>
      </c>
      <c r="H55" s="29"/>
      <c r="I55" s="43"/>
      <c r="J55" s="202">
        <f>SUM(J47:J54)</f>
        <v>44</v>
      </c>
      <c r="K55" s="334"/>
      <c r="L55" s="202">
        <f>SUM(L47:L54)</f>
        <v>73</v>
      </c>
      <c r="M55" s="196"/>
      <c r="N55" s="196"/>
      <c r="O55" s="196"/>
      <c r="P55" s="335"/>
    </row>
    <row r="56" spans="1:16" ht="18" customHeight="1" x14ac:dyDescent="0.2">
      <c r="A56" s="199"/>
      <c r="B56" s="199"/>
      <c r="C56" s="203"/>
      <c r="D56" s="203"/>
      <c r="E56" s="203"/>
      <c r="F56" s="196"/>
      <c r="G56" s="203"/>
      <c r="H56" s="29"/>
      <c r="I56" s="43"/>
      <c r="J56" s="203"/>
      <c r="K56" s="203"/>
      <c r="L56" s="203"/>
      <c r="M56" s="196"/>
      <c r="N56" s="196"/>
      <c r="O56" s="196"/>
      <c r="P56" s="196"/>
    </row>
    <row r="57" spans="1:16" ht="18" customHeight="1" thickBot="1" x14ac:dyDescent="0.25">
      <c r="A57" s="205" t="s">
        <v>163</v>
      </c>
      <c r="B57" s="205"/>
      <c r="C57" s="206">
        <f>C43+C55</f>
        <v>186</v>
      </c>
      <c r="D57" s="336"/>
      <c r="E57" s="206">
        <f>E43+E55</f>
        <v>181</v>
      </c>
      <c r="F57" s="337"/>
      <c r="G57" s="206">
        <f>G43+G55</f>
        <v>187</v>
      </c>
      <c r="H57" s="29"/>
      <c r="I57" s="43"/>
      <c r="J57" s="206">
        <f>J43+J55</f>
        <v>734</v>
      </c>
      <c r="K57" s="336"/>
      <c r="L57" s="206">
        <f>L43+L55</f>
        <v>769</v>
      </c>
      <c r="M57" s="196"/>
      <c r="N57" s="196"/>
      <c r="O57" s="196"/>
      <c r="P57" s="196"/>
    </row>
    <row r="58" spans="1:16" ht="13.2" thickTop="1" x14ac:dyDescent="0.2">
      <c r="A58" s="196"/>
      <c r="B58" s="196"/>
      <c r="C58" s="196"/>
      <c r="D58" s="196"/>
      <c r="E58" s="196"/>
      <c r="F58" s="196"/>
      <c r="G58" s="196"/>
      <c r="H58" s="29"/>
      <c r="I58" s="43"/>
      <c r="J58" s="196"/>
      <c r="K58" s="196"/>
      <c r="L58" s="196"/>
      <c r="M58" s="196"/>
      <c r="N58" s="196"/>
      <c r="O58" s="196"/>
      <c r="P58" s="196"/>
    </row>
    <row r="59" spans="1:16" x14ac:dyDescent="0.2">
      <c r="A59" s="196"/>
      <c r="B59" s="196"/>
      <c r="C59" s="196"/>
      <c r="D59" s="196"/>
      <c r="E59" s="196"/>
      <c r="F59" s="196"/>
      <c r="G59" s="196"/>
      <c r="H59" s="2"/>
      <c r="I59" s="43"/>
      <c r="J59" s="196"/>
      <c r="K59" s="196"/>
      <c r="L59" s="196"/>
      <c r="M59" s="196"/>
      <c r="N59" s="196"/>
      <c r="O59" s="196"/>
      <c r="P59" s="196"/>
    </row>
    <row r="60" spans="1:16" x14ac:dyDescent="0.2">
      <c r="A60" s="196"/>
      <c r="B60" s="196"/>
      <c r="C60" s="196"/>
      <c r="D60" s="196"/>
      <c r="E60" s="196"/>
      <c r="F60" s="196"/>
      <c r="G60" s="196"/>
      <c r="H60" s="2"/>
      <c r="I60" s="43"/>
      <c r="J60" s="196"/>
      <c r="K60" s="196"/>
      <c r="L60" s="196"/>
      <c r="M60" s="196"/>
      <c r="N60" s="196"/>
      <c r="O60" s="196"/>
      <c r="P60" s="196"/>
    </row>
    <row r="61" spans="1:16" ht="18" customHeight="1" x14ac:dyDescent="0.2">
      <c r="A61" s="322"/>
      <c r="B61" s="322"/>
      <c r="C61" s="322"/>
      <c r="D61" s="322"/>
      <c r="E61" s="322"/>
      <c r="F61" s="322"/>
      <c r="G61" s="322"/>
      <c r="H61" s="21"/>
      <c r="I61" s="44"/>
      <c r="J61" s="322"/>
      <c r="K61" s="322"/>
      <c r="L61" s="322"/>
      <c r="M61" s="322"/>
      <c r="N61" s="322"/>
      <c r="O61" s="322"/>
      <c r="P61" s="196"/>
    </row>
    <row r="62" spans="1:16" ht="18" customHeight="1" x14ac:dyDescent="0.2">
      <c r="A62" s="287" t="s">
        <v>265</v>
      </c>
      <c r="B62" s="322"/>
      <c r="C62" s="322"/>
      <c r="D62" s="322"/>
      <c r="E62" s="322"/>
      <c r="F62" s="322"/>
      <c r="G62" s="322"/>
      <c r="H62" s="21"/>
      <c r="I62" s="44"/>
      <c r="J62" s="322"/>
      <c r="K62" s="322"/>
      <c r="L62" s="322"/>
      <c r="M62" s="322"/>
      <c r="N62" s="322"/>
      <c r="O62" s="322"/>
      <c r="P62" s="196"/>
    </row>
    <row r="63" spans="1:16" ht="18" customHeight="1" x14ac:dyDescent="0.2">
      <c r="A63" s="287" t="s">
        <v>53</v>
      </c>
      <c r="B63" s="322"/>
      <c r="C63" s="224">
        <f>'Income Statement'!C23</f>
        <v>419</v>
      </c>
      <c r="D63" s="338"/>
      <c r="E63" s="224">
        <f>'Income Statement'!E23</f>
        <v>409</v>
      </c>
      <c r="F63" s="338"/>
      <c r="G63" s="224">
        <f>'Income Statement'!G23</f>
        <v>420</v>
      </c>
      <c r="H63" s="21"/>
      <c r="I63" s="44"/>
      <c r="J63" s="224">
        <v>1652</v>
      </c>
      <c r="K63" s="338"/>
      <c r="L63" s="224">
        <f>'Income Statement'!K23</f>
        <v>1682</v>
      </c>
      <c r="M63" s="322"/>
      <c r="N63" s="322"/>
      <c r="O63" s="322"/>
      <c r="P63" s="196"/>
    </row>
    <row r="64" spans="1:16" ht="18" customHeight="1" x14ac:dyDescent="0.2">
      <c r="A64" s="322"/>
      <c r="B64" s="322"/>
      <c r="C64" s="322"/>
      <c r="D64" s="322"/>
      <c r="E64" s="322"/>
      <c r="F64" s="322"/>
      <c r="G64" s="322"/>
      <c r="H64" s="21"/>
      <c r="I64" s="44"/>
      <c r="J64" s="322"/>
      <c r="K64" s="322"/>
      <c r="L64" s="322"/>
      <c r="M64" s="322"/>
      <c r="N64" s="322"/>
      <c r="O64" s="322"/>
      <c r="P64" s="196"/>
    </row>
    <row r="65" spans="1:16" ht="18" customHeight="1" x14ac:dyDescent="0.2">
      <c r="A65" s="324" t="s">
        <v>164</v>
      </c>
      <c r="B65" s="322"/>
      <c r="C65" s="339">
        <f>C57/C63</f>
        <v>0.44391408114558473</v>
      </c>
      <c r="D65" s="322"/>
      <c r="E65" s="339">
        <f>E57/E63</f>
        <v>0.44254278728606355</v>
      </c>
      <c r="F65" s="322"/>
      <c r="G65" s="339">
        <f>G57/G63</f>
        <v>0.44523809523809521</v>
      </c>
      <c r="H65" s="21"/>
      <c r="I65" s="44"/>
      <c r="J65" s="339">
        <f>J57/J63</f>
        <v>0.44430992736077479</v>
      </c>
      <c r="K65" s="322"/>
      <c r="L65" s="339">
        <f>L57/L63</f>
        <v>0.4571938168846611</v>
      </c>
      <c r="M65" s="322"/>
      <c r="N65" s="322"/>
      <c r="O65" s="322"/>
      <c r="P65" s="196"/>
    </row>
    <row r="66" spans="1:16" ht="18" customHeight="1" x14ac:dyDescent="0.2">
      <c r="A66" s="322"/>
      <c r="B66" s="322"/>
      <c r="C66" s="322"/>
      <c r="D66" s="322"/>
      <c r="E66" s="322"/>
      <c r="F66" s="322"/>
      <c r="G66" s="322"/>
      <c r="H66" s="21"/>
      <c r="I66" s="44"/>
      <c r="J66" s="322"/>
      <c r="K66" s="322"/>
      <c r="L66" s="322"/>
      <c r="M66" s="322"/>
      <c r="N66" s="322"/>
      <c r="O66" s="322"/>
      <c r="P66" s="196"/>
    </row>
    <row r="67" spans="1:16" ht="18" customHeight="1" x14ac:dyDescent="0.2">
      <c r="A67" s="322"/>
      <c r="B67" s="322"/>
      <c r="C67" s="322"/>
      <c r="D67" s="322"/>
      <c r="E67" s="322"/>
      <c r="F67" s="322"/>
      <c r="G67" s="322"/>
      <c r="H67" s="41"/>
      <c r="I67" s="43"/>
      <c r="J67" s="322"/>
      <c r="K67" s="322"/>
      <c r="L67" s="322"/>
      <c r="M67" s="196"/>
      <c r="N67" s="196"/>
      <c r="O67" s="196"/>
      <c r="P67" s="196"/>
    </row>
    <row r="68" spans="1:16" ht="12.75" customHeight="1" x14ac:dyDescent="0.2">
      <c r="A68" s="196" t="s">
        <v>165</v>
      </c>
      <c r="B68" s="340"/>
      <c r="C68" s="340"/>
      <c r="D68" s="340"/>
      <c r="E68" s="340"/>
      <c r="F68" s="340"/>
      <c r="G68" s="340"/>
      <c r="H68" s="2"/>
      <c r="I68" s="43"/>
      <c r="J68" s="340"/>
      <c r="K68" s="340"/>
      <c r="L68" s="340"/>
      <c r="M68" s="196"/>
      <c r="N68" s="196"/>
      <c r="O68" s="196"/>
      <c r="P68" s="196"/>
    </row>
    <row r="69" spans="1:16" x14ac:dyDescent="0.2">
      <c r="A69" s="196" t="s">
        <v>166</v>
      </c>
      <c r="B69" s="196"/>
      <c r="C69" s="196"/>
      <c r="D69" s="196"/>
      <c r="E69" s="196"/>
      <c r="F69" s="196"/>
      <c r="G69" s="196"/>
      <c r="H69" s="2"/>
      <c r="I69" s="43"/>
      <c r="J69" s="196"/>
      <c r="K69" s="196"/>
      <c r="L69" s="196"/>
      <c r="M69" s="196"/>
      <c r="N69" s="196"/>
      <c r="O69" s="196"/>
      <c r="P69" s="196"/>
    </row>
    <row r="70" spans="1:16" ht="15" customHeight="1" x14ac:dyDescent="0.2">
      <c r="A70" s="196" t="s">
        <v>266</v>
      </c>
      <c r="B70" s="196"/>
      <c r="C70" s="196"/>
      <c r="D70" s="196"/>
      <c r="E70" s="196"/>
      <c r="F70" s="196"/>
      <c r="G70" s="196"/>
      <c r="H70" s="2"/>
      <c r="I70" s="43"/>
      <c r="J70" s="196"/>
      <c r="K70" s="196"/>
      <c r="L70" s="196"/>
      <c r="M70" s="196"/>
      <c r="N70" s="196"/>
      <c r="O70" s="196"/>
      <c r="P70" s="196"/>
    </row>
    <row r="71" spans="1:16" ht="14.4" x14ac:dyDescent="0.35">
      <c r="A71" s="199" t="s">
        <v>167</v>
      </c>
      <c r="B71" s="196"/>
      <c r="C71" s="196"/>
      <c r="D71" s="196"/>
      <c r="E71" s="196"/>
      <c r="F71" s="196"/>
      <c r="G71" s="196"/>
      <c r="H71" s="264"/>
      <c r="I71" s="43"/>
      <c r="J71" s="196"/>
      <c r="K71" s="196"/>
      <c r="L71" s="196"/>
      <c r="M71" s="196"/>
      <c r="N71" s="196"/>
      <c r="O71" s="196"/>
      <c r="P71" s="196"/>
    </row>
    <row r="72" spans="1:16" x14ac:dyDescent="0.2">
      <c r="A72" s="196" t="s">
        <v>264</v>
      </c>
      <c r="B72" s="196"/>
      <c r="C72" s="196"/>
      <c r="D72" s="196"/>
      <c r="E72" s="196"/>
      <c r="F72" s="196"/>
      <c r="G72" s="196"/>
      <c r="H72" s="2"/>
      <c r="I72" s="43"/>
      <c r="J72" s="196"/>
      <c r="K72" s="196"/>
      <c r="L72" s="196"/>
      <c r="M72" s="196"/>
      <c r="N72" s="196"/>
      <c r="O72" s="196"/>
      <c r="P72" s="196"/>
    </row>
    <row r="73" spans="1:16" x14ac:dyDescent="0.2">
      <c r="B73" s="196"/>
      <c r="C73" s="196"/>
      <c r="D73" s="196"/>
      <c r="E73" s="196"/>
      <c r="F73" s="196"/>
      <c r="G73" s="196"/>
      <c r="H73" s="2"/>
      <c r="I73" s="43"/>
      <c r="J73" s="196"/>
      <c r="K73" s="196"/>
      <c r="L73" s="196"/>
      <c r="M73" s="196"/>
      <c r="N73" s="196"/>
      <c r="O73" s="196"/>
      <c r="P73" s="196"/>
    </row>
    <row r="74" spans="1:16" x14ac:dyDescent="0.2">
      <c r="A74" s="196"/>
      <c r="B74" s="196"/>
      <c r="C74" s="196"/>
      <c r="D74" s="196"/>
      <c r="E74" s="196"/>
      <c r="F74" s="196"/>
      <c r="G74" s="196"/>
      <c r="H74" s="2"/>
      <c r="I74" s="43"/>
      <c r="J74" s="196"/>
      <c r="K74" s="196"/>
      <c r="L74" s="196"/>
      <c r="M74" s="196"/>
      <c r="N74" s="196"/>
      <c r="O74" s="196"/>
      <c r="P74" s="196"/>
    </row>
    <row r="75" spans="1:16" x14ac:dyDescent="0.2">
      <c r="A75" s="196"/>
      <c r="B75" s="196"/>
      <c r="C75" s="196"/>
      <c r="D75" s="196"/>
      <c r="E75" s="196"/>
      <c r="F75" s="196"/>
      <c r="G75" s="196"/>
      <c r="H75" s="2"/>
      <c r="I75" s="43"/>
      <c r="J75" s="196"/>
      <c r="K75" s="196"/>
      <c r="L75" s="196"/>
      <c r="M75" s="196"/>
      <c r="N75" s="196"/>
      <c r="O75" s="196"/>
      <c r="P75" s="196"/>
    </row>
    <row r="76" spans="1:16" x14ac:dyDescent="0.2">
      <c r="A76" s="196"/>
      <c r="B76" s="196"/>
      <c r="C76" s="196"/>
      <c r="D76" s="196"/>
      <c r="E76" s="196"/>
      <c r="F76" s="196"/>
      <c r="G76" s="196"/>
      <c r="H76" s="2"/>
      <c r="I76" s="43"/>
      <c r="J76" s="196"/>
      <c r="K76" s="196"/>
      <c r="L76" s="196"/>
      <c r="M76" s="196"/>
      <c r="N76" s="196"/>
      <c r="O76" s="196"/>
      <c r="P76" s="196"/>
    </row>
    <row r="77" spans="1:16" x14ac:dyDescent="0.2">
      <c r="A77" s="196"/>
      <c r="B77" s="196"/>
      <c r="C77" s="196"/>
      <c r="D77" s="196"/>
      <c r="E77" s="196"/>
      <c r="F77" s="196"/>
      <c r="G77" s="196"/>
      <c r="H77" s="2"/>
      <c r="I77" s="43"/>
      <c r="J77" s="196"/>
      <c r="K77" s="196"/>
      <c r="L77" s="196"/>
      <c r="M77" s="196"/>
      <c r="N77" s="196"/>
      <c r="O77" s="196"/>
      <c r="P77" s="196"/>
    </row>
    <row r="78" spans="1:16" x14ac:dyDescent="0.2">
      <c r="I78" s="99"/>
    </row>
    <row r="81" spans="1:15" x14ac:dyDescent="0.2">
      <c r="H81" s="2"/>
    </row>
    <row r="82" spans="1:15" x14ac:dyDescent="0.2">
      <c r="H82" s="2"/>
    </row>
    <row r="83" spans="1:15" x14ac:dyDescent="0.2">
      <c r="H83" s="2"/>
    </row>
    <row r="84" spans="1:15" s="22" customFormat="1" x14ac:dyDescent="0.2">
      <c r="A84" s="150"/>
      <c r="B84" s="150"/>
      <c r="C84" s="150"/>
      <c r="D84" s="150"/>
      <c r="E84" s="156"/>
      <c r="F84" s="150"/>
      <c r="G84" s="156"/>
      <c r="H84" s="2"/>
      <c r="J84" s="150"/>
      <c r="K84" s="150"/>
      <c r="L84" s="156"/>
      <c r="M84" s="150"/>
      <c r="N84" s="150"/>
      <c r="O84" s="150"/>
    </row>
  </sheetData>
  <mergeCells count="9">
    <mergeCell ref="C39:G39"/>
    <mergeCell ref="J39:L39"/>
    <mergeCell ref="A1:L1"/>
    <mergeCell ref="A2:L2"/>
    <mergeCell ref="A3:L3"/>
    <mergeCell ref="A4:L4"/>
    <mergeCell ref="A5:L5"/>
    <mergeCell ref="C7:G7"/>
    <mergeCell ref="J7:L7"/>
  </mergeCells>
  <printOptions horizontalCentered="1"/>
  <pageMargins left="0.5" right="0.5" top="0.6" bottom="0.36" header="0.5" footer="0.28000000000000003"/>
  <pageSetup scale="5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6"/>
  <sheetViews>
    <sheetView showGridLines="0" zoomScale="85" zoomScaleNormal="85" workbookViewId="0">
      <selection activeCell="A40" sqref="A40"/>
    </sheetView>
  </sheetViews>
  <sheetFormatPr defaultColWidth="8.33203125" defaultRowHeight="12.6" x14ac:dyDescent="0.2"/>
  <cols>
    <col min="1" max="1" width="109.33203125" style="150" customWidth="1"/>
    <col min="2" max="2" width="1.5" style="150" customWidth="1"/>
    <col min="3" max="3" width="22" style="150" bestFit="1" customWidth="1"/>
    <col min="4" max="4" width="1.5" style="150" customWidth="1"/>
    <col min="5" max="5" width="22.83203125" style="156" bestFit="1" customWidth="1"/>
    <col min="6" max="6" width="1.5" style="150" customWidth="1"/>
    <col min="7" max="7" width="22" style="156" bestFit="1" customWidth="1"/>
    <col min="8" max="8" width="1.5" style="1" customWidth="1"/>
    <col min="9" max="9" width="1.5" style="22" customWidth="1"/>
    <col min="10" max="10" width="22" style="150" bestFit="1" customWidth="1"/>
    <col min="11" max="11" width="1.5" style="150" customWidth="1"/>
    <col min="12" max="12" width="22" style="150" bestFit="1" customWidth="1"/>
    <col min="13" max="16384" width="8.33203125" style="150"/>
  </cols>
  <sheetData>
    <row r="1" spans="1:12" x14ac:dyDescent="0.2">
      <c r="A1" s="353" t="s">
        <v>59</v>
      </c>
      <c r="B1" s="353"/>
      <c r="C1" s="353"/>
      <c r="D1" s="353"/>
      <c r="E1" s="353"/>
      <c r="F1" s="353"/>
      <c r="G1" s="353"/>
      <c r="H1" s="353"/>
      <c r="I1" s="353"/>
      <c r="J1" s="353"/>
      <c r="K1" s="353"/>
      <c r="L1" s="353"/>
    </row>
    <row r="2" spans="1:12" ht="13.8" x14ac:dyDescent="0.2">
      <c r="A2" s="353" t="s">
        <v>260</v>
      </c>
      <c r="B2" s="353"/>
      <c r="C2" s="353"/>
      <c r="D2" s="353"/>
      <c r="E2" s="353"/>
      <c r="F2" s="353"/>
      <c r="G2" s="353"/>
      <c r="H2" s="353"/>
      <c r="I2" s="353"/>
      <c r="J2" s="353"/>
      <c r="K2" s="353"/>
      <c r="L2" s="353"/>
    </row>
    <row r="3" spans="1:12" ht="13.8" x14ac:dyDescent="0.2">
      <c r="A3" s="353" t="s">
        <v>261</v>
      </c>
      <c r="B3" s="353"/>
      <c r="C3" s="353"/>
      <c r="D3" s="353"/>
      <c r="E3" s="353"/>
      <c r="F3" s="353"/>
      <c r="G3" s="353"/>
      <c r="H3" s="353"/>
      <c r="I3" s="353"/>
      <c r="J3" s="353"/>
      <c r="K3" s="353"/>
      <c r="L3" s="353"/>
    </row>
    <row r="4" spans="1:12" x14ac:dyDescent="0.2">
      <c r="A4" s="353" t="s">
        <v>0</v>
      </c>
      <c r="B4" s="353"/>
      <c r="C4" s="353"/>
      <c r="D4" s="353"/>
      <c r="E4" s="353"/>
      <c r="F4" s="353"/>
      <c r="G4" s="353"/>
      <c r="H4" s="353"/>
      <c r="I4" s="353"/>
      <c r="J4" s="353"/>
      <c r="K4" s="353"/>
      <c r="L4" s="353"/>
    </row>
    <row r="5" spans="1:12" x14ac:dyDescent="0.2">
      <c r="A5" s="353" t="s">
        <v>52</v>
      </c>
      <c r="B5" s="353"/>
      <c r="C5" s="353"/>
      <c r="D5" s="353"/>
      <c r="E5" s="353"/>
      <c r="F5" s="353"/>
      <c r="G5" s="353"/>
      <c r="H5" s="353"/>
      <c r="I5" s="353"/>
      <c r="J5" s="353"/>
      <c r="K5" s="353"/>
      <c r="L5" s="353"/>
    </row>
    <row r="6" spans="1:12" x14ac:dyDescent="0.2">
      <c r="A6" s="209"/>
      <c r="B6" s="209"/>
      <c r="C6" s="209"/>
      <c r="D6" s="209"/>
      <c r="E6" s="209"/>
      <c r="F6" s="209"/>
      <c r="G6" s="209"/>
      <c r="H6" s="50"/>
      <c r="I6" s="99"/>
      <c r="J6" s="156"/>
      <c r="K6" s="209"/>
      <c r="L6" s="156"/>
    </row>
    <row r="7" spans="1:12" s="196" customFormat="1" x14ac:dyDescent="0.2">
      <c r="C7" s="346" t="s">
        <v>148</v>
      </c>
      <c r="D7" s="346"/>
      <c r="E7" s="346"/>
      <c r="F7" s="346"/>
      <c r="G7" s="346"/>
      <c r="H7" s="2"/>
      <c r="J7" s="355" t="s">
        <v>122</v>
      </c>
      <c r="K7" s="355"/>
      <c r="L7" s="355"/>
    </row>
    <row r="8" spans="1:12" s="196" customFormat="1" x14ac:dyDescent="0.2">
      <c r="C8" s="48" t="s">
        <v>1</v>
      </c>
      <c r="D8" s="152"/>
      <c r="E8" s="36" t="s">
        <v>119</v>
      </c>
      <c r="F8" s="152"/>
      <c r="G8" s="152" t="s">
        <v>1</v>
      </c>
      <c r="H8" s="50"/>
      <c r="I8" s="99"/>
      <c r="J8" s="48" t="s">
        <v>1</v>
      </c>
      <c r="K8" s="161"/>
      <c r="L8" s="161" t="s">
        <v>1</v>
      </c>
    </row>
    <row r="9" spans="1:12" s="196" customFormat="1" ht="16.2" x14ac:dyDescent="0.5">
      <c r="C9" s="94" t="s">
        <v>236</v>
      </c>
      <c r="D9" s="95"/>
      <c r="E9" s="94" t="s">
        <v>236</v>
      </c>
      <c r="F9" s="95"/>
      <c r="G9" s="94" t="s">
        <v>147</v>
      </c>
      <c r="H9" s="150"/>
      <c r="I9" s="99"/>
      <c r="J9" s="94" t="s">
        <v>236</v>
      </c>
      <c r="K9" s="95"/>
      <c r="L9" s="94" t="s">
        <v>147</v>
      </c>
    </row>
    <row r="10" spans="1:12" s="196" customFormat="1" x14ac:dyDescent="0.2">
      <c r="H10" s="2"/>
    </row>
    <row r="11" spans="1:12" s="196" customFormat="1" x14ac:dyDescent="0.2">
      <c r="A11" s="197" t="s">
        <v>237</v>
      </c>
      <c r="B11" s="197"/>
      <c r="H11" s="2"/>
    </row>
    <row r="12" spans="1:12" s="196" customFormat="1" x14ac:dyDescent="0.2">
      <c r="A12" s="197" t="s">
        <v>238</v>
      </c>
      <c r="B12" s="197"/>
      <c r="C12" s="198">
        <v>419</v>
      </c>
      <c r="D12" s="198"/>
      <c r="E12" s="198">
        <v>409</v>
      </c>
      <c r="F12" s="198"/>
      <c r="G12" s="198">
        <v>420</v>
      </c>
      <c r="H12" s="2"/>
      <c r="J12" s="198">
        <v>1663</v>
      </c>
      <c r="L12" s="198">
        <f>'Income Statement'!K23</f>
        <v>1682</v>
      </c>
    </row>
    <row r="13" spans="1:12" s="196" customFormat="1" x14ac:dyDescent="0.2">
      <c r="H13" s="2"/>
    </row>
    <row r="14" spans="1:12" s="196" customFormat="1" x14ac:dyDescent="0.2">
      <c r="A14" s="196" t="s">
        <v>150</v>
      </c>
      <c r="H14" s="2"/>
    </row>
    <row r="15" spans="1:12" s="196" customFormat="1" ht="18" customHeight="1" x14ac:dyDescent="0.2">
      <c r="H15" s="2"/>
    </row>
    <row r="16" spans="1:12" s="196" customFormat="1" ht="18" customHeight="1" x14ac:dyDescent="0.2">
      <c r="A16" s="199" t="s">
        <v>239</v>
      </c>
      <c r="C16" s="200">
        <v>0</v>
      </c>
      <c r="D16" s="201"/>
      <c r="E16" s="200">
        <v>0</v>
      </c>
      <c r="F16" s="201"/>
      <c r="G16" s="200">
        <v>0</v>
      </c>
      <c r="H16" s="2"/>
      <c r="J16" s="200">
        <v>-11</v>
      </c>
      <c r="L16" s="200">
        <v>0</v>
      </c>
    </row>
    <row r="17" spans="1:15" s="196" customFormat="1" ht="16.5" customHeight="1" x14ac:dyDescent="0.2">
      <c r="A17" s="199" t="s">
        <v>153</v>
      </c>
      <c r="B17" s="199"/>
      <c r="C17" s="202">
        <f>SUM(C16:C16)</f>
        <v>0</v>
      </c>
      <c r="D17" s="214"/>
      <c r="E17" s="202">
        <f>SUM(E16:E16)</f>
        <v>0</v>
      </c>
      <c r="G17" s="202">
        <f>SUM(G16:G16)</f>
        <v>0</v>
      </c>
      <c r="H17" s="2"/>
      <c r="J17" s="202">
        <f>SUM(J16:J16)</f>
        <v>-11</v>
      </c>
      <c r="L17" s="202">
        <f>SUM(L16:L16)</f>
        <v>0</v>
      </c>
    </row>
    <row r="18" spans="1:15" s="196" customFormat="1" ht="6" customHeight="1" x14ac:dyDescent="0.2">
      <c r="A18" s="199"/>
      <c r="B18" s="199"/>
      <c r="C18" s="203"/>
      <c r="D18" s="203"/>
      <c r="E18" s="203"/>
      <c r="G18" s="203"/>
      <c r="H18" s="2"/>
      <c r="J18" s="203"/>
      <c r="L18" s="203"/>
    </row>
    <row r="19" spans="1:15" s="196" customFormat="1" ht="15" customHeight="1" x14ac:dyDescent="0.2">
      <c r="A19" s="204" t="s">
        <v>240</v>
      </c>
      <c r="B19" s="199"/>
      <c r="C19" s="203"/>
      <c r="D19" s="203"/>
      <c r="E19" s="203"/>
      <c r="G19" s="203"/>
      <c r="H19" s="2"/>
      <c r="J19" s="203"/>
      <c r="L19" s="203"/>
    </row>
    <row r="20" spans="1:15" s="196" customFormat="1" ht="16.5" customHeight="1" thickBot="1" x14ac:dyDescent="0.25">
      <c r="A20" s="204" t="s">
        <v>238</v>
      </c>
      <c r="B20" s="205"/>
      <c r="C20" s="206">
        <f>C12+C17</f>
        <v>419</v>
      </c>
      <c r="D20" s="212"/>
      <c r="E20" s="206">
        <f>E12+E17</f>
        <v>409</v>
      </c>
      <c r="F20" s="207"/>
      <c r="G20" s="206">
        <f>G12+G17</f>
        <v>420</v>
      </c>
      <c r="H20" s="2"/>
      <c r="J20" s="206">
        <f>J12+J17</f>
        <v>1652</v>
      </c>
      <c r="L20" s="206">
        <f>L12+L17</f>
        <v>1682</v>
      </c>
    </row>
    <row r="21" spans="1:15" s="196" customFormat="1" ht="16.5" customHeight="1" thickTop="1" x14ac:dyDescent="0.2">
      <c r="H21" s="2"/>
    </row>
    <row r="22" spans="1:15" s="196" customFormat="1" ht="16.5" customHeight="1" x14ac:dyDescent="0.2">
      <c r="H22" s="2"/>
    </row>
    <row r="23" spans="1:15" ht="18" customHeight="1" x14ac:dyDescent="0.2">
      <c r="C23" s="354" t="s">
        <v>148</v>
      </c>
      <c r="D23" s="354"/>
      <c r="E23" s="354"/>
      <c r="F23" s="354"/>
      <c r="G23" s="354"/>
      <c r="H23" s="50"/>
      <c r="I23" s="99"/>
      <c r="J23" s="355" t="s">
        <v>122</v>
      </c>
      <c r="K23" s="355"/>
      <c r="L23" s="355"/>
    </row>
    <row r="24" spans="1:15" ht="18" customHeight="1" x14ac:dyDescent="0.2">
      <c r="C24" s="48" t="s">
        <v>1</v>
      </c>
      <c r="D24" s="161"/>
      <c r="E24" s="48" t="s">
        <v>119</v>
      </c>
      <c r="F24" s="161"/>
      <c r="G24" s="161" t="s">
        <v>1</v>
      </c>
      <c r="H24" s="50"/>
      <c r="I24" s="99"/>
      <c r="J24" s="48" t="s">
        <v>1</v>
      </c>
      <c r="K24" s="161"/>
      <c r="L24" s="161" t="s">
        <v>1</v>
      </c>
    </row>
    <row r="25" spans="1:15" ht="18" customHeight="1" x14ac:dyDescent="0.5">
      <c r="C25" s="94" t="s">
        <v>236</v>
      </c>
      <c r="D25" s="95"/>
      <c r="E25" s="94" t="s">
        <v>236</v>
      </c>
      <c r="F25" s="95"/>
      <c r="G25" s="94" t="s">
        <v>147</v>
      </c>
      <c r="H25" s="150"/>
      <c r="I25" s="99"/>
      <c r="J25" s="94" t="s">
        <v>236</v>
      </c>
      <c r="K25" s="95"/>
      <c r="L25" s="94" t="s">
        <v>147</v>
      </c>
    </row>
    <row r="26" spans="1:15" x14ac:dyDescent="0.2">
      <c r="A26" s="156"/>
      <c r="B26" s="156"/>
      <c r="C26" s="156"/>
      <c r="D26" s="156"/>
      <c r="F26" s="156"/>
      <c r="H26" s="99"/>
      <c r="I26" s="148"/>
      <c r="J26" s="156"/>
      <c r="K26" s="156"/>
      <c r="L26" s="156"/>
    </row>
    <row r="27" spans="1:15" ht="16.5" customHeight="1" x14ac:dyDescent="0.2">
      <c r="A27" s="168" t="s">
        <v>168</v>
      </c>
      <c r="B27" s="168"/>
      <c r="C27" s="155">
        <f>'Income Statement'!C35</f>
        <v>244</v>
      </c>
      <c r="D27" s="155"/>
      <c r="E27" s="155">
        <v>239</v>
      </c>
      <c r="F27" s="155"/>
      <c r="G27" s="155">
        <v>259</v>
      </c>
      <c r="H27" s="50"/>
      <c r="I27" s="99"/>
      <c r="J27" s="155">
        <f>'Income Statement'!I35</f>
        <v>973</v>
      </c>
      <c r="K27" s="155"/>
      <c r="L27" s="155">
        <f>'Income Statement'!K35</f>
        <v>986</v>
      </c>
    </row>
    <row r="28" spans="1:15" ht="6" customHeight="1" x14ac:dyDescent="0.2">
      <c r="A28" s="156"/>
      <c r="B28" s="156"/>
      <c r="C28" s="156"/>
      <c r="D28" s="156"/>
      <c r="F28" s="156"/>
      <c r="H28" s="50"/>
      <c r="I28" s="99"/>
      <c r="J28" s="156"/>
      <c r="K28" s="156"/>
      <c r="L28" s="156"/>
    </row>
    <row r="29" spans="1:15" ht="16.5" customHeight="1" x14ac:dyDescent="0.2">
      <c r="A29" s="196" t="s">
        <v>150</v>
      </c>
      <c r="B29" s="196"/>
      <c r="C29" s="196"/>
      <c r="D29" s="196"/>
      <c r="E29" s="196"/>
      <c r="F29" s="196"/>
      <c r="G29" s="196"/>
      <c r="H29" s="2"/>
      <c r="I29" s="43"/>
      <c r="J29" s="196"/>
      <c r="K29" s="196"/>
      <c r="L29" s="196"/>
      <c r="M29" s="196"/>
      <c r="N29" s="196"/>
      <c r="O29" s="196"/>
    </row>
    <row r="30" spans="1:15" ht="16.5" customHeight="1" x14ac:dyDescent="0.2">
      <c r="A30" s="196"/>
      <c r="B30" s="196"/>
      <c r="C30" s="196"/>
      <c r="D30" s="196"/>
      <c r="E30" s="196"/>
      <c r="F30" s="196"/>
      <c r="G30" s="196"/>
      <c r="H30" s="2"/>
      <c r="I30" s="43"/>
      <c r="J30" s="196"/>
      <c r="K30" s="196"/>
      <c r="L30" s="196"/>
      <c r="M30" s="196"/>
      <c r="N30" s="196"/>
      <c r="O30" s="196"/>
    </row>
    <row r="31" spans="1:15" x14ac:dyDescent="0.2">
      <c r="A31" s="199" t="s">
        <v>132</v>
      </c>
      <c r="B31" s="196"/>
      <c r="C31" s="200">
        <v>-4</v>
      </c>
      <c r="D31" s="201"/>
      <c r="E31" s="200">
        <v>3</v>
      </c>
      <c r="F31" s="201"/>
      <c r="G31" s="200">
        <v>-1</v>
      </c>
      <c r="H31" s="2"/>
      <c r="I31" s="43"/>
      <c r="J31" s="200">
        <v>-4</v>
      </c>
      <c r="K31" s="201"/>
      <c r="L31" s="200">
        <v>-38</v>
      </c>
      <c r="M31" s="196"/>
      <c r="N31" s="196"/>
      <c r="O31" s="196"/>
    </row>
    <row r="32" spans="1:15" x14ac:dyDescent="0.2">
      <c r="A32" s="199" t="s">
        <v>241</v>
      </c>
      <c r="B32" s="199"/>
      <c r="C32" s="200">
        <v>-8</v>
      </c>
      <c r="D32" s="201"/>
      <c r="E32" s="200">
        <v>-10</v>
      </c>
      <c r="F32" s="201"/>
      <c r="G32" s="200">
        <v>0</v>
      </c>
      <c r="H32" s="2"/>
      <c r="I32" s="43"/>
      <c r="J32" s="200">
        <v>-44</v>
      </c>
      <c r="K32" s="201"/>
      <c r="L32" s="200">
        <v>0</v>
      </c>
      <c r="M32" s="196"/>
      <c r="N32" s="196"/>
      <c r="O32" s="196"/>
    </row>
    <row r="33" spans="1:15" x14ac:dyDescent="0.2">
      <c r="A33" s="199" t="s">
        <v>151</v>
      </c>
      <c r="B33" s="196"/>
      <c r="C33" s="200">
        <v>0</v>
      </c>
      <c r="D33" s="201"/>
      <c r="E33" s="200">
        <v>0</v>
      </c>
      <c r="F33" s="201"/>
      <c r="G33" s="200">
        <v>-25</v>
      </c>
      <c r="H33" s="2"/>
      <c r="I33" s="43"/>
      <c r="J33" s="200">
        <v>0</v>
      </c>
      <c r="K33" s="201"/>
      <c r="L33" s="200">
        <v>-31</v>
      </c>
      <c r="M33" s="196"/>
      <c r="N33" s="196"/>
      <c r="O33" s="196"/>
    </row>
    <row r="34" spans="1:15" x14ac:dyDescent="0.2">
      <c r="A34" s="199" t="s">
        <v>245</v>
      </c>
      <c r="B34" s="196"/>
      <c r="C34" s="200">
        <v>-2</v>
      </c>
      <c r="D34" s="201"/>
      <c r="E34" s="200">
        <v>-4</v>
      </c>
      <c r="F34" s="201"/>
      <c r="G34" s="200">
        <v>0</v>
      </c>
      <c r="H34" s="2"/>
      <c r="I34" s="43"/>
      <c r="J34" s="200">
        <v>-7</v>
      </c>
      <c r="K34" s="201"/>
      <c r="L34" s="200">
        <v>0</v>
      </c>
      <c r="M34" s="196"/>
      <c r="N34" s="196"/>
      <c r="O34" s="196"/>
    </row>
    <row r="35" spans="1:15" x14ac:dyDescent="0.2">
      <c r="A35" s="199" t="s">
        <v>256</v>
      </c>
      <c r="B35" s="196"/>
      <c r="C35" s="200">
        <v>-3</v>
      </c>
      <c r="D35" s="201"/>
      <c r="E35" s="200">
        <v>0</v>
      </c>
      <c r="F35" s="201"/>
      <c r="G35" s="200">
        <v>0</v>
      </c>
      <c r="H35" s="2"/>
      <c r="I35" s="43"/>
      <c r="J35" s="200">
        <v>-3</v>
      </c>
      <c r="K35" s="201"/>
      <c r="L35" s="200">
        <v>0</v>
      </c>
      <c r="M35" s="196"/>
      <c r="N35" s="196"/>
      <c r="O35" s="196"/>
    </row>
    <row r="36" spans="1:15" x14ac:dyDescent="0.2">
      <c r="A36" s="199" t="s">
        <v>258</v>
      </c>
      <c r="B36" s="196"/>
      <c r="C36" s="200">
        <v>7</v>
      </c>
      <c r="D36" s="201"/>
      <c r="E36" s="200">
        <v>0</v>
      </c>
      <c r="F36" s="201"/>
      <c r="G36" s="200">
        <v>0</v>
      </c>
      <c r="H36" s="2"/>
      <c r="I36" s="43"/>
      <c r="J36" s="200">
        <v>7</v>
      </c>
      <c r="K36" s="201"/>
      <c r="L36" s="200">
        <v>0</v>
      </c>
      <c r="M36" s="196"/>
      <c r="N36" s="196"/>
      <c r="O36" s="196"/>
    </row>
    <row r="37" spans="1:15" x14ac:dyDescent="0.2">
      <c r="A37" s="341" t="s">
        <v>152</v>
      </c>
      <c r="B37" s="196"/>
      <c r="C37" s="200">
        <v>-1</v>
      </c>
      <c r="D37" s="201"/>
      <c r="E37" s="200">
        <v>0</v>
      </c>
      <c r="F37" s="201"/>
      <c r="G37" s="200">
        <v>0</v>
      </c>
      <c r="H37" s="2"/>
      <c r="I37" s="43"/>
      <c r="J37" s="200">
        <v>-4</v>
      </c>
      <c r="K37" s="201"/>
      <c r="L37" s="200">
        <v>-4</v>
      </c>
      <c r="M37" s="196"/>
      <c r="N37" s="196"/>
      <c r="O37" s="196"/>
    </row>
    <row r="38" spans="1:15" ht="16.5" customHeight="1" x14ac:dyDescent="0.2">
      <c r="A38" s="199" t="s">
        <v>153</v>
      </c>
      <c r="B38" s="199"/>
      <c r="C38" s="202">
        <f>SUM(C31:C37)</f>
        <v>-11</v>
      </c>
      <c r="D38" s="214"/>
      <c r="E38" s="202">
        <f>SUM(E31:E37)</f>
        <v>-11</v>
      </c>
      <c r="F38" s="196"/>
      <c r="G38" s="202">
        <f>SUM(G31:G37)</f>
        <v>-26</v>
      </c>
      <c r="H38" s="2"/>
      <c r="I38" s="43"/>
      <c r="J38" s="202">
        <f>SUM(J31:J37)</f>
        <v>-55</v>
      </c>
      <c r="K38" s="196"/>
      <c r="L38" s="202">
        <f>SUM(L31:L37)</f>
        <v>-73</v>
      </c>
      <c r="M38" s="196"/>
      <c r="N38" s="196"/>
      <c r="O38" s="196"/>
    </row>
    <row r="39" spans="1:15" x14ac:dyDescent="0.2">
      <c r="A39" s="199"/>
      <c r="B39" s="199"/>
      <c r="C39" s="203"/>
      <c r="D39" s="203"/>
      <c r="E39" s="203"/>
      <c r="F39" s="196"/>
      <c r="G39" s="203"/>
      <c r="H39" s="29"/>
      <c r="I39" s="43"/>
      <c r="J39" s="203"/>
      <c r="K39" s="196"/>
      <c r="L39" s="203"/>
      <c r="M39" s="196"/>
      <c r="N39" s="196"/>
      <c r="O39" s="196"/>
    </row>
    <row r="40" spans="1:15" ht="16.5" customHeight="1" thickBot="1" x14ac:dyDescent="0.25">
      <c r="A40" s="205" t="s">
        <v>169</v>
      </c>
      <c r="B40" s="205"/>
      <c r="C40" s="206">
        <f>C27+C38</f>
        <v>233</v>
      </c>
      <c r="D40" s="212"/>
      <c r="E40" s="206">
        <f>E27+E38</f>
        <v>228</v>
      </c>
      <c r="F40" s="207"/>
      <c r="G40" s="206">
        <f>G27+G38</f>
        <v>233</v>
      </c>
      <c r="H40" s="29"/>
      <c r="I40" s="43"/>
      <c r="J40" s="206">
        <f>J27+J38</f>
        <v>918</v>
      </c>
      <c r="K40" s="207"/>
      <c r="L40" s="206">
        <f>L27+L38</f>
        <v>913</v>
      </c>
      <c r="M40" s="196"/>
      <c r="N40" s="196"/>
      <c r="O40" s="196"/>
    </row>
    <row r="41" spans="1:15" ht="18" customHeight="1" thickTop="1" x14ac:dyDescent="0.2">
      <c r="A41" s="196"/>
      <c r="B41" s="196"/>
      <c r="C41" s="196"/>
      <c r="D41" s="196"/>
      <c r="E41" s="196"/>
      <c r="F41" s="196"/>
      <c r="G41" s="196"/>
      <c r="H41" s="29"/>
      <c r="I41" s="43"/>
      <c r="J41" s="196"/>
      <c r="K41" s="196"/>
      <c r="L41" s="196"/>
      <c r="M41" s="196"/>
      <c r="N41" s="196"/>
      <c r="O41" s="196"/>
    </row>
    <row r="42" spans="1:15" ht="18" customHeight="1" x14ac:dyDescent="0.2">
      <c r="A42" s="196" t="s">
        <v>267</v>
      </c>
      <c r="C42" s="156"/>
      <c r="I42" s="99"/>
    </row>
    <row r="43" spans="1:15" x14ac:dyDescent="0.2">
      <c r="I43" s="99"/>
    </row>
    <row r="44" spans="1:15" x14ac:dyDescent="0.2">
      <c r="I44" s="99"/>
    </row>
    <row r="45" spans="1:15" x14ac:dyDescent="0.2">
      <c r="I45" s="99"/>
    </row>
    <row r="46" spans="1:15" x14ac:dyDescent="0.2">
      <c r="I46" s="99"/>
    </row>
    <row r="47" spans="1:15" x14ac:dyDescent="0.2">
      <c r="I47" s="99"/>
    </row>
    <row r="48" spans="1:15" x14ac:dyDescent="0.2">
      <c r="C48" s="156"/>
      <c r="I48" s="99"/>
    </row>
    <row r="49" spans="3:9" x14ac:dyDescent="0.2">
      <c r="C49" s="156"/>
      <c r="I49" s="99"/>
    </row>
    <row r="50" spans="3:9" x14ac:dyDescent="0.2">
      <c r="C50" s="156"/>
      <c r="I50" s="99"/>
    </row>
    <row r="51" spans="3:9" x14ac:dyDescent="0.2">
      <c r="C51" s="156"/>
      <c r="I51" s="99"/>
    </row>
    <row r="52" spans="3:9" x14ac:dyDescent="0.2">
      <c r="C52" s="156"/>
      <c r="H52" s="8"/>
      <c r="I52" s="99"/>
    </row>
    <row r="53" spans="3:9" x14ac:dyDescent="0.2">
      <c r="C53" s="156"/>
      <c r="H53" s="8"/>
      <c r="I53" s="99"/>
    </row>
    <row r="54" spans="3:9" x14ac:dyDescent="0.2">
      <c r="C54" s="156"/>
      <c r="H54" s="3"/>
      <c r="I54" s="99"/>
    </row>
    <row r="55" spans="3:9" x14ac:dyDescent="0.2">
      <c r="C55" s="156"/>
      <c r="H55" s="3"/>
      <c r="I55" s="117"/>
    </row>
    <row r="56" spans="3:9" x14ac:dyDescent="0.2">
      <c r="C56" s="156"/>
      <c r="I56" s="117"/>
    </row>
    <row r="57" spans="3:9" x14ac:dyDescent="0.2">
      <c r="C57" s="156"/>
      <c r="I57" s="117"/>
    </row>
    <row r="58" spans="3:9" x14ac:dyDescent="0.2">
      <c r="C58" s="156"/>
      <c r="I58" s="117"/>
    </row>
    <row r="59" spans="3:9" x14ac:dyDescent="0.2">
      <c r="C59" s="156"/>
      <c r="I59" s="99"/>
    </row>
    <row r="60" spans="3:9" x14ac:dyDescent="0.2">
      <c r="C60" s="156"/>
      <c r="I60" s="99"/>
    </row>
    <row r="61" spans="3:9" x14ac:dyDescent="0.2">
      <c r="C61" s="156"/>
      <c r="I61" s="99"/>
    </row>
    <row r="62" spans="3:9" x14ac:dyDescent="0.2">
      <c r="C62" s="156"/>
      <c r="I62" s="99"/>
    </row>
    <row r="63" spans="3:9" x14ac:dyDescent="0.2">
      <c r="C63" s="156"/>
      <c r="I63" s="99"/>
    </row>
    <row r="64" spans="3:9" x14ac:dyDescent="0.2">
      <c r="C64" s="156"/>
      <c r="I64" s="99"/>
    </row>
    <row r="65" spans="3:9" x14ac:dyDescent="0.2">
      <c r="C65" s="156"/>
      <c r="H65" s="8"/>
      <c r="I65" s="99"/>
    </row>
    <row r="66" spans="3:9" x14ac:dyDescent="0.2">
      <c r="C66" s="156"/>
      <c r="H66" s="8"/>
      <c r="I66" s="99"/>
    </row>
    <row r="67" spans="3:9" x14ac:dyDescent="0.2">
      <c r="C67" s="156"/>
      <c r="H67" s="8"/>
      <c r="I67" s="99"/>
    </row>
    <row r="68" spans="3:9" x14ac:dyDescent="0.2">
      <c r="C68" s="156"/>
      <c r="H68" s="8"/>
      <c r="I68" s="99"/>
    </row>
    <row r="69" spans="3:9" x14ac:dyDescent="0.2">
      <c r="C69" s="156"/>
      <c r="H69" s="8"/>
      <c r="I69" s="99"/>
    </row>
    <row r="70" spans="3:9" x14ac:dyDescent="0.2">
      <c r="H70" s="8"/>
      <c r="I70" s="99"/>
    </row>
    <row r="71" spans="3:9" x14ac:dyDescent="0.2">
      <c r="I71" s="99"/>
    </row>
    <row r="72" spans="3:9" x14ac:dyDescent="0.2">
      <c r="I72" s="99"/>
    </row>
    <row r="73" spans="3:9" x14ac:dyDescent="0.2">
      <c r="I73" s="99"/>
    </row>
    <row r="74" spans="3:9" x14ac:dyDescent="0.2">
      <c r="I74" s="99"/>
    </row>
    <row r="75" spans="3:9" x14ac:dyDescent="0.2">
      <c r="H75" s="2"/>
      <c r="I75" s="99"/>
    </row>
    <row r="76" spans="3:9" x14ac:dyDescent="0.2">
      <c r="H76" s="2"/>
      <c r="I76" s="99"/>
    </row>
    <row r="77" spans="3:9" x14ac:dyDescent="0.2">
      <c r="H77" s="2"/>
      <c r="I77" s="99"/>
    </row>
    <row r="78" spans="3:9" x14ac:dyDescent="0.2">
      <c r="I78" s="99"/>
    </row>
    <row r="79" spans="3:9" x14ac:dyDescent="0.2">
      <c r="H79" s="4"/>
      <c r="I79" s="99"/>
    </row>
    <row r="80" spans="3:9" x14ac:dyDescent="0.2">
      <c r="I80" s="99"/>
    </row>
    <row r="81" spans="8:9" x14ac:dyDescent="0.2">
      <c r="I81" s="99"/>
    </row>
    <row r="82" spans="8:9" x14ac:dyDescent="0.2">
      <c r="I82" s="99"/>
    </row>
    <row r="83" spans="8:9" ht="14.4" x14ac:dyDescent="0.35">
      <c r="H83" s="106"/>
      <c r="I83" s="99"/>
    </row>
    <row r="84" spans="8:9" x14ac:dyDescent="0.2">
      <c r="I84" s="99"/>
    </row>
    <row r="85" spans="8:9" x14ac:dyDescent="0.2">
      <c r="I85" s="99"/>
    </row>
    <row r="86" spans="8:9" x14ac:dyDescent="0.2">
      <c r="I86" s="99"/>
    </row>
    <row r="87" spans="8:9" x14ac:dyDescent="0.2">
      <c r="I87" s="99"/>
    </row>
    <row r="88" spans="8:9" x14ac:dyDescent="0.2">
      <c r="I88" s="99"/>
    </row>
    <row r="89" spans="8:9" x14ac:dyDescent="0.2">
      <c r="I89" s="99"/>
    </row>
    <row r="90" spans="8:9" x14ac:dyDescent="0.2">
      <c r="I90" s="99"/>
    </row>
    <row r="93" spans="8:9" x14ac:dyDescent="0.2">
      <c r="H93" s="2"/>
    </row>
    <row r="94" spans="8:9" x14ac:dyDescent="0.2">
      <c r="H94" s="2"/>
    </row>
    <row r="95" spans="8:9" x14ac:dyDescent="0.2">
      <c r="H95" s="2"/>
    </row>
    <row r="96" spans="8:9" x14ac:dyDescent="0.2">
      <c r="H96" s="2"/>
    </row>
  </sheetData>
  <mergeCells count="9">
    <mergeCell ref="C23:G23"/>
    <mergeCell ref="J23:L23"/>
    <mergeCell ref="A1:L1"/>
    <mergeCell ref="A2:L2"/>
    <mergeCell ref="A3:L3"/>
    <mergeCell ref="A4:L4"/>
    <mergeCell ref="A5:L5"/>
    <mergeCell ref="C7:G7"/>
    <mergeCell ref="J7:L7"/>
  </mergeCells>
  <printOptions horizontalCentered="1"/>
  <pageMargins left="0.5" right="0.5" top="0.75" bottom="0.75" header="0.5" footer="0.5"/>
  <pageSetup scale="5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6"/>
  <sheetViews>
    <sheetView showGridLines="0" zoomScale="85" zoomScaleNormal="85" workbookViewId="0">
      <selection activeCell="B29" sqref="B29"/>
    </sheetView>
  </sheetViews>
  <sheetFormatPr defaultColWidth="25.33203125" defaultRowHeight="12.6" x14ac:dyDescent="0.2"/>
  <cols>
    <col min="1" max="1" width="3.5" style="290" customWidth="1"/>
    <col min="2" max="2" width="98.5" style="290" customWidth="1"/>
    <col min="3" max="3" width="24.1640625" style="290" customWidth="1"/>
    <col min="4" max="4" width="2" style="290" customWidth="1"/>
    <col min="5" max="5" width="24.1640625" style="290" customWidth="1"/>
    <col min="6" max="6" width="2" style="290" customWidth="1"/>
    <col min="7" max="7" width="24.1640625" style="290" customWidth="1"/>
    <col min="8" max="8" width="3.33203125" style="290" customWidth="1"/>
    <col min="9" max="9" width="12" style="290" customWidth="1"/>
    <col min="10" max="16384" width="25.33203125" style="290"/>
  </cols>
  <sheetData>
    <row r="1" spans="1:7" x14ac:dyDescent="0.2">
      <c r="A1" s="356" t="s">
        <v>59</v>
      </c>
      <c r="B1" s="356"/>
      <c r="C1" s="356"/>
      <c r="D1" s="356"/>
      <c r="E1" s="356"/>
      <c r="F1" s="356"/>
      <c r="G1" s="356"/>
    </row>
    <row r="2" spans="1:7" x14ac:dyDescent="0.2">
      <c r="A2" s="357" t="s">
        <v>170</v>
      </c>
      <c r="B2" s="357"/>
      <c r="C2" s="357"/>
      <c r="D2" s="357"/>
      <c r="E2" s="357"/>
      <c r="F2" s="357"/>
      <c r="G2" s="357"/>
    </row>
    <row r="3" spans="1:7" x14ac:dyDescent="0.2">
      <c r="A3" s="357" t="s">
        <v>52</v>
      </c>
      <c r="B3" s="357"/>
      <c r="C3" s="357"/>
      <c r="D3" s="357"/>
      <c r="E3" s="357"/>
      <c r="F3" s="357"/>
      <c r="G3" s="357"/>
    </row>
    <row r="4" spans="1:7" ht="13.5" customHeight="1" x14ac:dyDescent="0.2"/>
    <row r="5" spans="1:7" s="291" customFormat="1" ht="17.25" customHeight="1" x14ac:dyDescent="0.2">
      <c r="B5" s="291" t="s">
        <v>171</v>
      </c>
      <c r="C5" s="358" t="s">
        <v>85</v>
      </c>
      <c r="D5" s="358"/>
      <c r="E5" s="358"/>
      <c r="F5" s="358"/>
      <c r="G5" s="358"/>
    </row>
    <row r="6" spans="1:7" s="291" customFormat="1" x14ac:dyDescent="0.2">
      <c r="B6" s="291" t="s">
        <v>171</v>
      </c>
      <c r="C6" s="292" t="s">
        <v>1</v>
      </c>
      <c r="D6" s="292"/>
      <c r="E6" s="292" t="s">
        <v>119</v>
      </c>
      <c r="F6" s="292"/>
      <c r="G6" s="292" t="s">
        <v>1</v>
      </c>
    </row>
    <row r="7" spans="1:7" s="291" customFormat="1" ht="16.2" x14ac:dyDescent="0.2">
      <c r="B7" s="291" t="s">
        <v>171</v>
      </c>
      <c r="C7" s="293" t="s">
        <v>236</v>
      </c>
      <c r="D7" s="294"/>
      <c r="E7" s="293" t="s">
        <v>236</v>
      </c>
      <c r="F7" s="294"/>
      <c r="G7" s="293" t="s">
        <v>147</v>
      </c>
    </row>
    <row r="8" spans="1:7" x14ac:dyDescent="0.2">
      <c r="A8" s="295" t="s">
        <v>19</v>
      </c>
    </row>
    <row r="9" spans="1:7" x14ac:dyDescent="0.2">
      <c r="B9" s="295" t="s">
        <v>172</v>
      </c>
    </row>
    <row r="10" spans="1:7" x14ac:dyDescent="0.2">
      <c r="B10" s="296" t="s">
        <v>173</v>
      </c>
    </row>
    <row r="11" spans="1:7" x14ac:dyDescent="0.2">
      <c r="B11" s="297" t="s">
        <v>248</v>
      </c>
      <c r="C11" s="298">
        <v>1.74</v>
      </c>
      <c r="E11" s="298">
        <v>1.66</v>
      </c>
      <c r="G11" s="298">
        <v>1.85</v>
      </c>
    </row>
    <row r="12" spans="1:7" x14ac:dyDescent="0.2">
      <c r="B12" s="297" t="s">
        <v>174</v>
      </c>
      <c r="C12" s="299">
        <v>0.23599999999999999</v>
      </c>
      <c r="E12" s="299">
        <v>0.252</v>
      </c>
      <c r="G12" s="299">
        <v>0.27200000000000002</v>
      </c>
    </row>
    <row r="13" spans="1:7" x14ac:dyDescent="0.2">
      <c r="B13" s="297" t="s">
        <v>175</v>
      </c>
      <c r="C13" s="299">
        <v>2.5999999999999999E-2</v>
      </c>
      <c r="E13" s="299">
        <v>2.7E-2</v>
      </c>
      <c r="G13" s="300">
        <v>2.5000000000000001E-2</v>
      </c>
    </row>
    <row r="14" spans="1:7" x14ac:dyDescent="0.2">
      <c r="B14" s="297" t="s">
        <v>176</v>
      </c>
      <c r="C14" s="299">
        <v>1.2999999999999999E-2</v>
      </c>
      <c r="E14" s="299">
        <v>1.2E-2</v>
      </c>
      <c r="G14" s="299">
        <v>1.0999999999999999E-2</v>
      </c>
    </row>
    <row r="15" spans="1:7" x14ac:dyDescent="0.2">
      <c r="B15" s="297" t="s">
        <v>177</v>
      </c>
    </row>
    <row r="16" spans="1:7" x14ac:dyDescent="0.2">
      <c r="B16" s="297" t="s">
        <v>178</v>
      </c>
      <c r="C16" s="299">
        <v>0.33200000000000002</v>
      </c>
      <c r="E16" s="299">
        <v>0.315</v>
      </c>
      <c r="G16" s="301">
        <v>0.30199999999999999</v>
      </c>
    </row>
    <row r="17" spans="2:7" x14ac:dyDescent="0.2">
      <c r="B17" s="297" t="s">
        <v>179</v>
      </c>
      <c r="C17" s="299">
        <v>0.60599999999999998</v>
      </c>
      <c r="E17" s="299">
        <v>0.60599999999999998</v>
      </c>
      <c r="F17" s="302"/>
      <c r="G17" s="299">
        <v>0.61</v>
      </c>
    </row>
    <row r="18" spans="2:7" ht="5.25" customHeight="1" x14ac:dyDescent="0.2">
      <c r="C18" s="299"/>
      <c r="E18" s="299"/>
      <c r="G18" s="299"/>
    </row>
    <row r="19" spans="2:7" x14ac:dyDescent="0.2">
      <c r="B19" s="296" t="s">
        <v>180</v>
      </c>
      <c r="C19" s="299"/>
      <c r="E19" s="299"/>
      <c r="F19" s="302"/>
      <c r="G19" s="299"/>
    </row>
    <row r="20" spans="2:7" x14ac:dyDescent="0.2">
      <c r="B20" s="297" t="s">
        <v>248</v>
      </c>
      <c r="C20" s="298">
        <v>3.39</v>
      </c>
      <c r="E20" s="298">
        <v>3.39</v>
      </c>
      <c r="G20" s="303">
        <v>4.1399999999999997</v>
      </c>
    </row>
    <row r="21" spans="2:7" x14ac:dyDescent="0.2">
      <c r="B21" s="297" t="s">
        <v>174</v>
      </c>
      <c r="C21" s="299">
        <v>0.115</v>
      </c>
      <c r="E21" s="299">
        <v>0.128</v>
      </c>
      <c r="F21" s="302"/>
      <c r="G21" s="301">
        <v>0.13300000000000001</v>
      </c>
    </row>
    <row r="22" spans="2:7" x14ac:dyDescent="0.2">
      <c r="B22" s="297" t="s">
        <v>175</v>
      </c>
      <c r="C22" s="299">
        <v>2.5000000000000001E-2</v>
      </c>
      <c r="E22" s="299">
        <v>2.5000000000000001E-2</v>
      </c>
      <c r="F22" s="302"/>
      <c r="G22" s="299">
        <v>2.5000000000000001E-2</v>
      </c>
    </row>
    <row r="23" spans="2:7" x14ac:dyDescent="0.2">
      <c r="B23" s="297" t="s">
        <v>176</v>
      </c>
      <c r="C23" s="299">
        <v>7.0000000000000001E-3</v>
      </c>
      <c r="E23" s="299">
        <v>6.0000000000000001E-3</v>
      </c>
      <c r="G23" s="299">
        <v>6.0000000000000001E-3</v>
      </c>
    </row>
    <row r="24" spans="2:7" x14ac:dyDescent="0.2">
      <c r="B24" s="297" t="s">
        <v>177</v>
      </c>
    </row>
    <row r="25" spans="2:7" x14ac:dyDescent="0.2">
      <c r="B25" s="297" t="s">
        <v>178</v>
      </c>
      <c r="C25" s="299">
        <v>0.3</v>
      </c>
      <c r="E25" s="299">
        <v>0.28599999999999998</v>
      </c>
      <c r="G25" s="304">
        <v>0.27500000000000002</v>
      </c>
    </row>
    <row r="26" spans="2:7" x14ac:dyDescent="0.2">
      <c r="B26" s="297" t="s">
        <v>179</v>
      </c>
      <c r="C26" s="299">
        <v>0.44700000000000001</v>
      </c>
      <c r="E26" s="299">
        <v>0.44600000000000001</v>
      </c>
      <c r="G26" s="301">
        <v>0.44</v>
      </c>
    </row>
    <row r="27" spans="2:7" ht="6.75" customHeight="1" x14ac:dyDescent="0.2">
      <c r="C27" s="299"/>
      <c r="E27" s="299"/>
      <c r="F27" s="302"/>
      <c r="G27" s="299"/>
    </row>
    <row r="28" spans="2:7" x14ac:dyDescent="0.2">
      <c r="B28" s="296" t="s">
        <v>249</v>
      </c>
      <c r="C28" s="299"/>
      <c r="E28" s="299"/>
      <c r="G28" s="299"/>
    </row>
    <row r="29" spans="2:7" x14ac:dyDescent="0.2">
      <c r="B29" s="297" t="s">
        <v>248</v>
      </c>
      <c r="C29" s="298">
        <v>0.97</v>
      </c>
      <c r="E29" s="298">
        <v>0.94</v>
      </c>
      <c r="G29" s="303">
        <v>1.45</v>
      </c>
    </row>
    <row r="30" spans="2:7" x14ac:dyDescent="0.2">
      <c r="B30" s="297" t="s">
        <v>174</v>
      </c>
      <c r="C30" s="299">
        <v>0.14099999999999999</v>
      </c>
      <c r="E30" s="299">
        <v>0.161</v>
      </c>
      <c r="G30" s="299">
        <v>0.192</v>
      </c>
    </row>
    <row r="31" spans="2:7" x14ac:dyDescent="0.2">
      <c r="B31" s="297" t="s">
        <v>175</v>
      </c>
      <c r="C31" s="299">
        <v>2.9000000000000001E-2</v>
      </c>
      <c r="E31" s="299">
        <v>0.03</v>
      </c>
      <c r="G31" s="301">
        <v>1.9E-2</v>
      </c>
    </row>
    <row r="32" spans="2:7" x14ac:dyDescent="0.2">
      <c r="B32" s="297" t="s">
        <v>176</v>
      </c>
      <c r="C32" s="299">
        <v>1.6E-2</v>
      </c>
      <c r="E32" s="299">
        <v>1.4999999999999999E-2</v>
      </c>
      <c r="G32" s="299">
        <v>1.9E-2</v>
      </c>
    </row>
    <row r="33" spans="2:7" x14ac:dyDescent="0.2">
      <c r="B33" s="297" t="s">
        <v>177</v>
      </c>
      <c r="G33" s="299"/>
    </row>
    <row r="34" spans="2:7" x14ac:dyDescent="0.2">
      <c r="B34" s="297" t="s">
        <v>178</v>
      </c>
      <c r="C34" s="299">
        <v>0.30599999999999999</v>
      </c>
      <c r="E34" s="299">
        <v>0.29499999999999998</v>
      </c>
      <c r="F34" s="302"/>
      <c r="G34" s="300">
        <v>0.27200000000000002</v>
      </c>
    </row>
    <row r="35" spans="2:7" x14ac:dyDescent="0.2">
      <c r="B35" s="297" t="s">
        <v>179</v>
      </c>
      <c r="C35" s="299">
        <v>0.49299999999999999</v>
      </c>
      <c r="E35" s="299">
        <v>0.501</v>
      </c>
      <c r="G35" s="304">
        <v>0.502</v>
      </c>
    </row>
    <row r="36" spans="2:7" ht="6.75" customHeight="1" x14ac:dyDescent="0.2">
      <c r="G36" s="304"/>
    </row>
    <row r="37" spans="2:7" x14ac:dyDescent="0.2">
      <c r="B37" s="296" t="s">
        <v>181</v>
      </c>
      <c r="C37" s="299"/>
      <c r="E37" s="299"/>
      <c r="F37" s="302"/>
      <c r="G37" s="299"/>
    </row>
    <row r="38" spans="2:7" x14ac:dyDescent="0.2">
      <c r="B38" s="297" t="s">
        <v>248</v>
      </c>
      <c r="C38" s="305">
        <v>6.09</v>
      </c>
      <c r="E38" s="305">
        <v>5.99</v>
      </c>
      <c r="F38" s="302"/>
      <c r="G38" s="303">
        <v>7.45</v>
      </c>
    </row>
    <row r="39" spans="2:7" x14ac:dyDescent="0.2">
      <c r="B39" s="297" t="s">
        <v>182</v>
      </c>
      <c r="C39" s="306">
        <v>71.599999999999994</v>
      </c>
      <c r="D39" s="306"/>
      <c r="E39" s="306">
        <v>76.599999999999994</v>
      </c>
      <c r="F39" s="306"/>
      <c r="G39" s="306">
        <v>100</v>
      </c>
    </row>
    <row r="40" spans="2:7" x14ac:dyDescent="0.2">
      <c r="B40" s="297" t="s">
        <v>174</v>
      </c>
      <c r="C40" s="300">
        <v>0.154</v>
      </c>
      <c r="D40" s="306"/>
      <c r="E40" s="300">
        <v>0.16800000000000001</v>
      </c>
      <c r="F40" s="306"/>
      <c r="G40" s="299">
        <v>0.17899999999999999</v>
      </c>
    </row>
    <row r="41" spans="2:7" x14ac:dyDescent="0.2">
      <c r="B41" s="297" t="s">
        <v>175</v>
      </c>
      <c r="C41" s="300">
        <v>2.5999999999999999E-2</v>
      </c>
      <c r="D41" s="300"/>
      <c r="E41" s="300">
        <v>2.7E-2</v>
      </c>
      <c r="F41" s="300"/>
      <c r="G41" s="301">
        <v>2.4E-2</v>
      </c>
    </row>
    <row r="42" spans="2:7" x14ac:dyDescent="0.2">
      <c r="B42" s="297" t="s">
        <v>176</v>
      </c>
      <c r="C42" s="299">
        <v>0.01</v>
      </c>
      <c r="E42" s="299">
        <v>8.9999999999999993E-3</v>
      </c>
      <c r="G42" s="299">
        <v>0.01</v>
      </c>
    </row>
    <row r="43" spans="2:7" ht="6.75" customHeight="1" x14ac:dyDescent="0.2">
      <c r="G43" s="300"/>
    </row>
    <row r="44" spans="2:7" x14ac:dyDescent="0.2">
      <c r="B44" s="296" t="s">
        <v>183</v>
      </c>
      <c r="F44" s="302"/>
      <c r="G44" s="300"/>
    </row>
    <row r="45" spans="2:7" x14ac:dyDescent="0.2">
      <c r="B45" s="297" t="s">
        <v>184</v>
      </c>
      <c r="C45" s="307">
        <v>273330</v>
      </c>
      <c r="E45" s="307">
        <v>284764</v>
      </c>
      <c r="G45" s="308">
        <v>394290</v>
      </c>
    </row>
    <row r="46" spans="2:7" x14ac:dyDescent="0.2">
      <c r="B46" s="297" t="s">
        <v>250</v>
      </c>
      <c r="C46" s="309">
        <v>3.4</v>
      </c>
      <c r="D46" s="310"/>
      <c r="E46" s="309">
        <v>3.2</v>
      </c>
      <c r="F46" s="310"/>
      <c r="G46" s="309">
        <v>4.2</v>
      </c>
    </row>
    <row r="47" spans="2:7" x14ac:dyDescent="0.2">
      <c r="B47" s="297" t="s">
        <v>251</v>
      </c>
      <c r="C47" s="299">
        <v>0.68200000000000005</v>
      </c>
      <c r="D47" s="310"/>
      <c r="E47" s="299">
        <v>0.68500000000000005</v>
      </c>
      <c r="F47" s="310"/>
      <c r="G47" s="299">
        <v>0.71899999999999997</v>
      </c>
    </row>
    <row r="48" spans="2:7" ht="7.5" customHeight="1" x14ac:dyDescent="0.2">
      <c r="F48" s="307"/>
    </row>
    <row r="49" spans="2:7" x14ac:dyDescent="0.2">
      <c r="B49" s="295" t="s">
        <v>185</v>
      </c>
    </row>
    <row r="50" spans="2:7" x14ac:dyDescent="0.2">
      <c r="B50" s="296" t="s">
        <v>186</v>
      </c>
      <c r="C50" s="298"/>
      <c r="E50" s="298"/>
      <c r="G50" s="307"/>
    </row>
    <row r="51" spans="2:7" x14ac:dyDescent="0.2">
      <c r="B51" s="290" t="s">
        <v>187</v>
      </c>
      <c r="C51" s="311">
        <v>14.3</v>
      </c>
      <c r="E51" s="311">
        <v>13.8</v>
      </c>
      <c r="G51" s="306">
        <v>15.5</v>
      </c>
    </row>
    <row r="52" spans="2:7" x14ac:dyDescent="0.2">
      <c r="B52" s="312" t="s">
        <v>188</v>
      </c>
      <c r="C52" s="299">
        <v>0.219</v>
      </c>
      <c r="D52" s="299"/>
      <c r="E52" s="299">
        <v>0.214</v>
      </c>
      <c r="F52" s="299"/>
      <c r="G52" s="301">
        <v>0.22700000000000001</v>
      </c>
    </row>
    <row r="53" spans="2:7" x14ac:dyDescent="0.2">
      <c r="B53" s="312" t="s">
        <v>189</v>
      </c>
      <c r="C53" s="299">
        <v>6.2E-2</v>
      </c>
      <c r="D53" s="299"/>
      <c r="E53" s="299">
        <v>5.1999999999999998E-2</v>
      </c>
      <c r="F53" s="299"/>
      <c r="G53" s="301">
        <v>4.4999999999999998E-2</v>
      </c>
    </row>
    <row r="54" spans="2:7" x14ac:dyDescent="0.2">
      <c r="B54" s="312" t="s">
        <v>252</v>
      </c>
      <c r="C54" s="299">
        <v>0.01</v>
      </c>
      <c r="D54" s="299"/>
      <c r="E54" s="299">
        <v>7.0000000000000001E-3</v>
      </c>
      <c r="F54" s="299"/>
      <c r="G54" s="306">
        <v>0</v>
      </c>
    </row>
    <row r="55" spans="2:7" ht="8.25" customHeight="1" x14ac:dyDescent="0.2">
      <c r="F55" s="298"/>
      <c r="G55" s="311"/>
    </row>
    <row r="56" spans="2:7" x14ac:dyDescent="0.2">
      <c r="B56" s="296" t="s">
        <v>190</v>
      </c>
    </row>
    <row r="57" spans="2:7" x14ac:dyDescent="0.2">
      <c r="B57" s="290" t="s">
        <v>191</v>
      </c>
      <c r="G57" s="299"/>
    </row>
    <row r="58" spans="2:7" x14ac:dyDescent="0.2">
      <c r="B58" s="297" t="s">
        <v>192</v>
      </c>
      <c r="C58" s="307">
        <v>379905</v>
      </c>
      <c r="E58" s="307">
        <v>371230</v>
      </c>
      <c r="F58" s="302"/>
      <c r="G58" s="308">
        <v>455341</v>
      </c>
    </row>
    <row r="59" spans="2:7" x14ac:dyDescent="0.2">
      <c r="B59" s="297" t="s">
        <v>193</v>
      </c>
      <c r="C59" s="307">
        <v>107373</v>
      </c>
      <c r="E59" s="307">
        <v>70211</v>
      </c>
      <c r="F59" s="302"/>
      <c r="G59" s="308">
        <v>46557</v>
      </c>
    </row>
    <row r="60" spans="2:7" ht="9" customHeight="1" x14ac:dyDescent="0.2"/>
    <row r="61" spans="2:7" x14ac:dyDescent="0.2">
      <c r="B61" s="296" t="s">
        <v>194</v>
      </c>
      <c r="G61" s="307"/>
    </row>
    <row r="62" spans="2:7" x14ac:dyDescent="0.2">
      <c r="B62" s="297" t="s">
        <v>195</v>
      </c>
      <c r="G62" s="307"/>
    </row>
    <row r="63" spans="2:7" x14ac:dyDescent="0.2">
      <c r="B63" s="312" t="s">
        <v>196</v>
      </c>
      <c r="C63" s="308">
        <f>445.6+7</f>
        <v>452.6</v>
      </c>
      <c r="D63" s="308"/>
      <c r="E63" s="308">
        <v>384</v>
      </c>
      <c r="F63" s="308"/>
      <c r="G63" s="308">
        <f>488.6+5.2</f>
        <v>493.8</v>
      </c>
    </row>
    <row r="64" spans="2:7" x14ac:dyDescent="0.2">
      <c r="B64" s="312" t="s">
        <v>197</v>
      </c>
      <c r="C64" s="308">
        <v>7503</v>
      </c>
      <c r="D64" s="308"/>
      <c r="E64" s="308">
        <v>5009</v>
      </c>
      <c r="F64" s="308"/>
      <c r="G64" s="308">
        <v>29908</v>
      </c>
    </row>
    <row r="65" spans="1:7" ht="9" customHeight="1" x14ac:dyDescent="0.2">
      <c r="F65" s="298"/>
      <c r="G65" s="308"/>
    </row>
    <row r="66" spans="1:7" x14ac:dyDescent="0.2">
      <c r="A66" s="295" t="s">
        <v>198</v>
      </c>
      <c r="C66" s="313"/>
      <c r="E66" s="313"/>
      <c r="F66" s="307"/>
      <c r="G66" s="314"/>
    </row>
    <row r="67" spans="1:7" x14ac:dyDescent="0.2">
      <c r="A67" s="295"/>
      <c r="B67" s="290" t="s">
        <v>199</v>
      </c>
      <c r="C67" s="313"/>
      <c r="E67" s="313"/>
      <c r="F67" s="307"/>
      <c r="G67" s="314"/>
    </row>
    <row r="68" spans="1:7" x14ac:dyDescent="0.2">
      <c r="A68" s="295"/>
      <c r="B68" s="297" t="s">
        <v>200</v>
      </c>
      <c r="C68" s="313">
        <v>19</v>
      </c>
      <c r="E68" s="313">
        <v>17</v>
      </c>
      <c r="F68" s="307"/>
      <c r="G68" s="314">
        <v>15</v>
      </c>
    </row>
    <row r="69" spans="1:7" x14ac:dyDescent="0.2">
      <c r="A69" s="295"/>
      <c r="B69" s="297" t="s">
        <v>201</v>
      </c>
      <c r="C69" s="313">
        <v>4</v>
      </c>
      <c r="E69" s="313">
        <v>1</v>
      </c>
      <c r="F69" s="307"/>
      <c r="G69" s="314">
        <v>1</v>
      </c>
    </row>
    <row r="70" spans="1:7" ht="6.75" customHeight="1" x14ac:dyDescent="0.2">
      <c r="B70" s="313"/>
      <c r="C70" s="315"/>
      <c r="D70" s="308"/>
      <c r="E70" s="315"/>
      <c r="F70" s="308"/>
      <c r="G70" s="313"/>
    </row>
    <row r="71" spans="1:7" x14ac:dyDescent="0.2">
      <c r="A71" s="295"/>
      <c r="B71" s="290" t="s">
        <v>202</v>
      </c>
      <c r="C71" s="313"/>
      <c r="E71" s="313"/>
      <c r="F71" s="307"/>
      <c r="G71" s="314"/>
    </row>
    <row r="72" spans="1:7" x14ac:dyDescent="0.2">
      <c r="A72" s="295"/>
      <c r="B72" s="297" t="s">
        <v>203</v>
      </c>
      <c r="C72" s="313">
        <v>46</v>
      </c>
      <c r="E72" s="313">
        <v>40</v>
      </c>
      <c r="F72" s="307"/>
      <c r="G72" s="314">
        <v>44</v>
      </c>
    </row>
    <row r="73" spans="1:7" x14ac:dyDescent="0.2">
      <c r="A73" s="295"/>
      <c r="B73" s="297" t="s">
        <v>204</v>
      </c>
      <c r="C73" s="313">
        <v>9</v>
      </c>
      <c r="E73" s="313">
        <v>4</v>
      </c>
      <c r="F73" s="307"/>
      <c r="G73" s="314">
        <v>12</v>
      </c>
    </row>
    <row r="74" spans="1:7" ht="6.75" customHeight="1" x14ac:dyDescent="0.2">
      <c r="B74" s="313"/>
      <c r="C74" s="315"/>
      <c r="D74" s="308"/>
      <c r="E74" s="315"/>
      <c r="F74" s="308"/>
      <c r="G74" s="313"/>
    </row>
    <row r="75" spans="1:7" x14ac:dyDescent="0.2">
      <c r="A75" s="295"/>
      <c r="B75" s="290" t="s">
        <v>205</v>
      </c>
      <c r="C75" s="313"/>
      <c r="E75" s="313"/>
      <c r="F75" s="307"/>
      <c r="G75" s="314"/>
    </row>
    <row r="76" spans="1:7" x14ac:dyDescent="0.2">
      <c r="A76" s="295"/>
      <c r="B76" s="297" t="s">
        <v>206</v>
      </c>
      <c r="C76" s="315">
        <v>2577</v>
      </c>
      <c r="D76" s="308"/>
      <c r="E76" s="315">
        <v>2610</v>
      </c>
      <c r="F76" s="308"/>
      <c r="G76" s="315">
        <v>2680</v>
      </c>
    </row>
    <row r="77" spans="1:7" x14ac:dyDescent="0.2">
      <c r="A77" s="295"/>
      <c r="B77" s="297" t="s">
        <v>207</v>
      </c>
      <c r="C77" s="315">
        <v>754</v>
      </c>
      <c r="D77" s="308"/>
      <c r="E77" s="315">
        <v>754</v>
      </c>
      <c r="F77" s="308"/>
      <c r="G77" s="315">
        <v>776</v>
      </c>
    </row>
    <row r="78" spans="1:7" ht="7.5" customHeight="1" x14ac:dyDescent="0.2">
      <c r="B78" s="313"/>
      <c r="G78" s="308"/>
    </row>
    <row r="79" spans="1:7" x14ac:dyDescent="0.2">
      <c r="A79" s="295" t="s">
        <v>208</v>
      </c>
      <c r="C79" s="313"/>
      <c r="E79" s="313"/>
      <c r="G79" s="315"/>
    </row>
    <row r="80" spans="1:7" x14ac:dyDescent="0.2">
      <c r="B80" s="290" t="s">
        <v>209</v>
      </c>
      <c r="C80" s="316">
        <v>95</v>
      </c>
      <c r="D80" s="316"/>
      <c r="E80" s="316">
        <v>31</v>
      </c>
      <c r="F80" s="316"/>
      <c r="G80" s="316">
        <v>36</v>
      </c>
    </row>
    <row r="81" spans="2:7" x14ac:dyDescent="0.2">
      <c r="B81" s="290" t="s">
        <v>210</v>
      </c>
      <c r="C81" s="316">
        <v>546</v>
      </c>
      <c r="D81" s="316"/>
      <c r="E81" s="316">
        <v>523</v>
      </c>
      <c r="F81" s="316"/>
      <c r="G81" s="316">
        <v>458</v>
      </c>
    </row>
    <row r="82" spans="2:7" x14ac:dyDescent="0.2">
      <c r="B82" s="313"/>
      <c r="C82" s="317"/>
      <c r="E82" s="317"/>
    </row>
    <row r="83" spans="2:7" x14ac:dyDescent="0.2">
      <c r="C83" s="318"/>
      <c r="E83" s="318"/>
      <c r="G83" s="313"/>
    </row>
    <row r="84" spans="2:7" x14ac:dyDescent="0.2">
      <c r="G84" s="316"/>
    </row>
    <row r="85" spans="2:7" x14ac:dyDescent="0.2">
      <c r="G85" s="316"/>
    </row>
    <row r="86" spans="2:7" x14ac:dyDescent="0.2">
      <c r="G86" s="317"/>
    </row>
  </sheetData>
  <mergeCells count="4">
    <mergeCell ref="A1:G1"/>
    <mergeCell ref="A2:G2"/>
    <mergeCell ref="A3:G3"/>
    <mergeCell ref="C5:G5"/>
  </mergeCells>
  <printOptions horizontalCentered="1" verticalCentered="1"/>
  <pageMargins left="0.75" right="0.75" top="0.5" bottom="0.52" header="0.5" footer="0.5"/>
  <pageSetup scale="6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opLeftCell="A16" workbookViewId="0">
      <selection activeCell="A31" sqref="A31"/>
    </sheetView>
  </sheetViews>
  <sheetFormatPr defaultColWidth="13.1640625" defaultRowHeight="12.6" x14ac:dyDescent="0.2"/>
  <cols>
    <col min="1" max="1" width="67.6640625" style="1" customWidth="1"/>
    <col min="2" max="2" width="1.33203125" style="13" customWidth="1"/>
    <col min="3" max="3" width="21" style="1" bestFit="1" customWidth="1"/>
    <col min="4" max="4" width="1.83203125" style="1" customWidth="1"/>
    <col min="5" max="5" width="21" style="1" bestFit="1" customWidth="1"/>
    <col min="6" max="6" width="1.83203125" style="1" customWidth="1"/>
    <col min="7" max="16384" width="13.1640625" style="1"/>
  </cols>
  <sheetData>
    <row r="1" spans="1:6" ht="12.9" customHeight="1" x14ac:dyDescent="0.2">
      <c r="A1" s="360" t="s">
        <v>59</v>
      </c>
      <c r="B1" s="360"/>
      <c r="C1" s="360"/>
      <c r="D1" s="360"/>
      <c r="E1" s="360"/>
      <c r="F1" s="360"/>
    </row>
    <row r="2" spans="1:6" ht="12.9" customHeight="1" x14ac:dyDescent="0.2">
      <c r="A2" s="361" t="s">
        <v>64</v>
      </c>
      <c r="B2" s="361"/>
      <c r="C2" s="361"/>
      <c r="D2" s="361"/>
      <c r="E2" s="361"/>
      <c r="F2" s="361"/>
    </row>
    <row r="3" spans="1:6" ht="12.9" customHeight="1" x14ac:dyDescent="0.2">
      <c r="A3" s="361" t="s">
        <v>51</v>
      </c>
      <c r="B3" s="361"/>
      <c r="C3" s="361"/>
      <c r="D3" s="361"/>
      <c r="E3" s="361"/>
      <c r="F3" s="361"/>
    </row>
    <row r="4" spans="1:6" x14ac:dyDescent="0.2">
      <c r="A4" s="361" t="s">
        <v>52</v>
      </c>
      <c r="B4" s="361"/>
      <c r="C4" s="361"/>
      <c r="D4" s="361"/>
      <c r="E4" s="361"/>
      <c r="F4" s="361"/>
    </row>
    <row r="5" spans="1:6" x14ac:dyDescent="0.2">
      <c r="A5" s="34"/>
      <c r="B5" s="34"/>
      <c r="C5" s="34"/>
      <c r="D5" s="34"/>
      <c r="E5" s="34"/>
      <c r="F5" s="34"/>
    </row>
    <row r="6" spans="1:6" ht="19.5" customHeight="1" x14ac:dyDescent="0.5">
      <c r="B6" s="5"/>
      <c r="C6" s="359" t="s">
        <v>98</v>
      </c>
      <c r="D6" s="359"/>
      <c r="E6" s="359"/>
      <c r="F6" s="359"/>
    </row>
    <row r="7" spans="1:6" ht="16.5" customHeight="1" x14ac:dyDescent="0.2">
      <c r="B7" s="5"/>
      <c r="C7" s="36" t="s">
        <v>1</v>
      </c>
      <c r="D7" s="17"/>
      <c r="E7" s="36" t="s">
        <v>1</v>
      </c>
      <c r="F7" s="17"/>
    </row>
    <row r="8" spans="1:6" ht="16.5" customHeight="1" x14ac:dyDescent="0.5">
      <c r="B8" s="5"/>
      <c r="C8" s="30" t="s">
        <v>49</v>
      </c>
      <c r="D8" s="7"/>
      <c r="E8" s="30" t="s">
        <v>45</v>
      </c>
      <c r="F8" s="7"/>
    </row>
    <row r="9" spans="1:6" ht="15" customHeight="1" x14ac:dyDescent="0.2">
      <c r="A9" s="8" t="s">
        <v>18</v>
      </c>
      <c r="B9" s="5"/>
      <c r="C9" s="37"/>
      <c r="E9" s="37"/>
    </row>
    <row r="10" spans="1:6" ht="15" customHeight="1" x14ac:dyDescent="0.2">
      <c r="A10" s="1" t="s">
        <v>19</v>
      </c>
      <c r="B10" s="5"/>
      <c r="C10" s="24">
        <v>3380</v>
      </c>
      <c r="D10" s="24"/>
      <c r="E10" s="24">
        <v>2686.8</v>
      </c>
      <c r="F10" s="24"/>
    </row>
    <row r="11" spans="1:6" ht="15" customHeight="1" x14ac:dyDescent="0.2">
      <c r="A11" s="13" t="s">
        <v>80</v>
      </c>
      <c r="B11" s="9"/>
      <c r="C11" s="3"/>
      <c r="D11" s="3"/>
      <c r="E11" s="3"/>
      <c r="F11" s="3"/>
    </row>
    <row r="12" spans="1:6" ht="15" customHeight="1" x14ac:dyDescent="0.2">
      <c r="A12" s="1" t="s">
        <v>30</v>
      </c>
      <c r="B12" s="9"/>
      <c r="C12" s="3">
        <v>-1752.3</v>
      </c>
      <c r="D12" s="3"/>
      <c r="E12" s="3">
        <v>-1055.8</v>
      </c>
      <c r="F12" s="3"/>
    </row>
    <row r="13" spans="1:6" ht="15" customHeight="1" x14ac:dyDescent="0.2">
      <c r="A13" s="1" t="s">
        <v>31</v>
      </c>
      <c r="B13" s="9"/>
      <c r="C13" s="3">
        <v>-447.8</v>
      </c>
      <c r="D13" s="3"/>
      <c r="E13" s="3">
        <v>-576.20000000000005</v>
      </c>
      <c r="F13" s="3"/>
    </row>
    <row r="14" spans="1:6" ht="18.75" customHeight="1" x14ac:dyDescent="0.35">
      <c r="A14" s="1" t="s">
        <v>20</v>
      </c>
      <c r="B14" s="9"/>
      <c r="C14" s="28">
        <f>SUM(C12:C13)</f>
        <v>-2200.1</v>
      </c>
      <c r="D14" s="26"/>
      <c r="E14" s="28">
        <f>SUM(E12:E13)</f>
        <v>-1632</v>
      </c>
      <c r="F14" s="26"/>
    </row>
    <row r="15" spans="1:6" ht="15" customHeight="1" x14ac:dyDescent="0.2">
      <c r="A15" s="1" t="s">
        <v>94</v>
      </c>
      <c r="B15" s="9"/>
      <c r="C15" s="18"/>
      <c r="D15" s="18"/>
      <c r="E15" s="18"/>
      <c r="F15" s="18"/>
    </row>
    <row r="16" spans="1:6" ht="15" customHeight="1" x14ac:dyDescent="0.35">
      <c r="A16" s="1" t="s">
        <v>95</v>
      </c>
      <c r="B16" s="9"/>
      <c r="C16" s="3">
        <f>+C14+C10</f>
        <v>1179.9000000000001</v>
      </c>
      <c r="D16" s="26"/>
      <c r="E16" s="3">
        <f>+E14+E10</f>
        <v>1054.8000000000002</v>
      </c>
      <c r="F16" s="26"/>
    </row>
    <row r="17" spans="1:6" ht="15" customHeight="1" x14ac:dyDescent="0.2">
      <c r="B17" s="5"/>
      <c r="C17" s="24"/>
      <c r="D17" s="24"/>
      <c r="E17" s="24"/>
      <c r="F17" s="24"/>
    </row>
    <row r="18" spans="1:6" ht="15" customHeight="1" x14ac:dyDescent="0.2">
      <c r="A18" s="1" t="s">
        <v>92</v>
      </c>
      <c r="B18" s="5"/>
      <c r="C18" s="3">
        <v>341.2</v>
      </c>
      <c r="D18" s="3"/>
      <c r="E18" s="3">
        <v>344.5</v>
      </c>
      <c r="F18" s="3"/>
    </row>
    <row r="19" spans="1:6" ht="15" customHeight="1" x14ac:dyDescent="0.2">
      <c r="A19" s="1" t="s">
        <v>93</v>
      </c>
      <c r="B19" s="5"/>
      <c r="C19" s="3">
        <v>126.2</v>
      </c>
      <c r="D19" s="3"/>
      <c r="E19" s="3">
        <v>119</v>
      </c>
      <c r="F19" s="3"/>
    </row>
    <row r="20" spans="1:6" ht="15" customHeight="1" x14ac:dyDescent="0.2">
      <c r="A20" s="1" t="s">
        <v>50</v>
      </c>
      <c r="B20" s="5"/>
      <c r="C20" s="20">
        <v>5.2</v>
      </c>
      <c r="D20" s="3"/>
      <c r="E20" s="20">
        <v>2.4</v>
      </c>
      <c r="F20" s="3"/>
    </row>
    <row r="21" spans="1:6" s="8" customFormat="1" ht="15" customHeight="1" x14ac:dyDescent="0.2"/>
    <row r="22" spans="1:6" s="8" customFormat="1" ht="15" customHeight="1" x14ac:dyDescent="0.2">
      <c r="A22" s="8" t="s">
        <v>91</v>
      </c>
      <c r="B22" s="9"/>
      <c r="C22" s="18"/>
      <c r="D22" s="18"/>
      <c r="E22" s="18"/>
      <c r="F22" s="18"/>
    </row>
    <row r="23" spans="1:6" s="8" customFormat="1" ht="15" customHeight="1" x14ac:dyDescent="0.35">
      <c r="A23" s="8" t="s">
        <v>53</v>
      </c>
      <c r="B23" s="9"/>
      <c r="C23" s="20">
        <f>+C16+C18+C19+C20</f>
        <v>1652.5000000000002</v>
      </c>
      <c r="D23" s="26"/>
      <c r="E23" s="20">
        <f>+E16+E18+E19+E20</f>
        <v>1520.7000000000003</v>
      </c>
      <c r="F23" s="26"/>
    </row>
    <row r="24" spans="1:6" ht="15" customHeight="1" x14ac:dyDescent="0.2">
      <c r="A24" s="8" t="s">
        <v>21</v>
      </c>
      <c r="B24" s="10"/>
      <c r="C24" s="31"/>
      <c r="D24" s="31"/>
      <c r="E24" s="31"/>
      <c r="F24" s="31"/>
    </row>
    <row r="25" spans="1:6" ht="15" customHeight="1" x14ac:dyDescent="0.2">
      <c r="A25" s="1" t="s">
        <v>22</v>
      </c>
      <c r="B25" s="10"/>
      <c r="C25" s="3">
        <v>468.1</v>
      </c>
      <c r="D25" s="3"/>
      <c r="E25" s="3">
        <v>446.6</v>
      </c>
      <c r="F25" s="3"/>
    </row>
    <row r="26" spans="1:6" ht="15" customHeight="1" x14ac:dyDescent="0.2">
      <c r="A26" s="1" t="s">
        <v>23</v>
      </c>
      <c r="B26" s="5"/>
      <c r="C26" s="1">
        <v>20.5</v>
      </c>
      <c r="E26" s="1">
        <v>31.1</v>
      </c>
    </row>
    <row r="27" spans="1:6" ht="15" customHeight="1" x14ac:dyDescent="0.2">
      <c r="A27" s="1" t="s">
        <v>24</v>
      </c>
      <c r="B27" s="5"/>
      <c r="C27" s="1">
        <v>116.6</v>
      </c>
      <c r="E27" s="1">
        <v>120</v>
      </c>
    </row>
    <row r="28" spans="1:6" ht="15" customHeight="1" x14ac:dyDescent="0.2">
      <c r="A28" s="1" t="s">
        <v>25</v>
      </c>
      <c r="B28" s="5"/>
      <c r="C28" s="3">
        <v>89.1</v>
      </c>
      <c r="D28" s="3"/>
      <c r="E28" s="3">
        <v>94</v>
      </c>
      <c r="F28" s="3"/>
    </row>
    <row r="29" spans="1:6" ht="15" customHeight="1" x14ac:dyDescent="0.2">
      <c r="A29" s="1" t="s">
        <v>27</v>
      </c>
      <c r="B29" s="5"/>
      <c r="C29" s="1">
        <v>69.099999999999994</v>
      </c>
      <c r="E29" s="1">
        <v>76.099999999999994</v>
      </c>
    </row>
    <row r="30" spans="1:6" ht="15" customHeight="1" x14ac:dyDescent="0.2">
      <c r="A30" s="1" t="s">
        <v>26</v>
      </c>
      <c r="B30" s="5"/>
      <c r="C30" s="1">
        <v>72.599999999999994</v>
      </c>
      <c r="E30" s="1">
        <v>69.400000000000006</v>
      </c>
    </row>
    <row r="31" spans="1:6" ht="15" customHeight="1" x14ac:dyDescent="0.2">
      <c r="A31" s="1" t="s">
        <v>47</v>
      </c>
      <c r="B31" s="5"/>
      <c r="C31" s="1">
        <v>28.9</v>
      </c>
      <c r="E31" s="1">
        <v>28.9</v>
      </c>
    </row>
    <row r="32" spans="1:6" ht="15" customHeight="1" x14ac:dyDescent="0.2">
      <c r="A32" s="1" t="s">
        <v>86</v>
      </c>
      <c r="B32" s="5"/>
      <c r="C32" s="1">
        <v>25.4</v>
      </c>
      <c r="E32" s="1">
        <v>0</v>
      </c>
    </row>
    <row r="33" spans="1:11" ht="15" customHeight="1" x14ac:dyDescent="0.35">
      <c r="A33" s="1" t="s">
        <v>44</v>
      </c>
      <c r="B33" s="12"/>
      <c r="C33" s="20">
        <v>76.099999999999994</v>
      </c>
      <c r="D33" s="26"/>
      <c r="E33" s="20">
        <f>110.9+1.9</f>
        <v>112.80000000000001</v>
      </c>
      <c r="F33" s="26"/>
    </row>
    <row r="34" spans="1:11" s="8" customFormat="1" ht="15" customHeight="1" x14ac:dyDescent="0.2">
      <c r="A34" s="1" t="s">
        <v>48</v>
      </c>
      <c r="B34" s="9"/>
      <c r="C34" s="28">
        <f>SUM(C25:C33)</f>
        <v>966.40000000000009</v>
      </c>
      <c r="D34" s="3"/>
      <c r="E34" s="28">
        <f>SUM(E25:E33)</f>
        <v>978.90000000000009</v>
      </c>
      <c r="F34" s="3"/>
    </row>
    <row r="35" spans="1:11" s="8" customFormat="1" ht="15" customHeight="1" x14ac:dyDescent="0.2">
      <c r="A35" s="1"/>
      <c r="B35" s="9"/>
      <c r="C35" s="3"/>
      <c r="D35" s="3"/>
      <c r="E35" s="3"/>
      <c r="F35" s="3"/>
    </row>
    <row r="36" spans="1:11" s="3" customFormat="1" ht="15" customHeight="1" x14ac:dyDescent="0.2">
      <c r="A36" s="3" t="s">
        <v>33</v>
      </c>
      <c r="B36" s="11"/>
      <c r="C36" s="3">
        <f>C23-C34</f>
        <v>686.10000000000014</v>
      </c>
      <c r="E36" s="3">
        <f>E23-E34</f>
        <v>541.80000000000018</v>
      </c>
      <c r="F36" s="1"/>
    </row>
    <row r="37" spans="1:11" s="3" customFormat="1" ht="16.5" customHeight="1" x14ac:dyDescent="0.2">
      <c r="B37" s="11"/>
      <c r="D37" s="1"/>
      <c r="F37" s="1"/>
    </row>
    <row r="38" spans="1:11" s="3" customFormat="1" ht="16.5" customHeight="1" x14ac:dyDescent="0.2">
      <c r="A38" s="3" t="s">
        <v>84</v>
      </c>
      <c r="B38" s="11"/>
      <c r="D38" s="1"/>
      <c r="F38" s="1"/>
    </row>
    <row r="39" spans="1:11" ht="15" customHeight="1" x14ac:dyDescent="0.2">
      <c r="A39" s="1" t="s">
        <v>54</v>
      </c>
      <c r="B39" s="5"/>
      <c r="C39" s="1">
        <v>29.8</v>
      </c>
      <c r="E39" s="1">
        <v>39.200000000000003</v>
      </c>
    </row>
    <row r="40" spans="1:11" ht="15" customHeight="1" x14ac:dyDescent="0.2">
      <c r="A40" s="1" t="s">
        <v>55</v>
      </c>
      <c r="B40" s="5"/>
      <c r="C40" s="3">
        <v>-119</v>
      </c>
      <c r="D40" s="3"/>
      <c r="E40" s="3">
        <v>-161.19999999999999</v>
      </c>
      <c r="F40" s="3"/>
    </row>
    <row r="41" spans="1:11" ht="15" customHeight="1" x14ac:dyDescent="0.2">
      <c r="A41" s="1" t="s">
        <v>67</v>
      </c>
      <c r="B41" s="5"/>
      <c r="C41" s="3">
        <v>10.1</v>
      </c>
      <c r="D41" s="3"/>
      <c r="E41" s="3">
        <v>3</v>
      </c>
      <c r="F41" s="3"/>
    </row>
    <row r="42" spans="1:11" ht="15" customHeight="1" x14ac:dyDescent="0.2">
      <c r="A42" s="1" t="s">
        <v>87</v>
      </c>
      <c r="B42" s="5"/>
      <c r="C42" s="3">
        <v>1</v>
      </c>
      <c r="D42" s="3"/>
      <c r="E42" s="3">
        <v>-0.9</v>
      </c>
      <c r="F42" s="3"/>
    </row>
    <row r="43" spans="1:11" ht="15" customHeight="1" x14ac:dyDescent="0.2">
      <c r="A43" s="1" t="s">
        <v>56</v>
      </c>
      <c r="B43" s="5"/>
      <c r="C43" s="3">
        <v>-57.9</v>
      </c>
      <c r="D43" s="3"/>
      <c r="E43" s="3">
        <v>51.8</v>
      </c>
      <c r="F43" s="3"/>
    </row>
    <row r="44" spans="1:11" x14ac:dyDescent="0.2">
      <c r="A44" s="35" t="s">
        <v>99</v>
      </c>
      <c r="B44" s="5"/>
      <c r="C44" s="3">
        <v>-42.2</v>
      </c>
      <c r="D44" s="3"/>
      <c r="E44" s="3">
        <v>0</v>
      </c>
      <c r="F44" s="21"/>
      <c r="G44" s="3"/>
      <c r="K44" s="3"/>
    </row>
    <row r="45" spans="1:11" ht="15" customHeight="1" x14ac:dyDescent="0.2">
      <c r="A45" s="1" t="s">
        <v>65</v>
      </c>
      <c r="B45" s="5"/>
      <c r="C45" s="3">
        <v>0</v>
      </c>
      <c r="D45" s="3"/>
      <c r="E45" s="3">
        <v>15.2</v>
      </c>
      <c r="F45" s="3"/>
    </row>
    <row r="46" spans="1:11" ht="15" customHeight="1" x14ac:dyDescent="0.2">
      <c r="A46" s="3" t="s">
        <v>57</v>
      </c>
      <c r="B46" s="5"/>
      <c r="C46" s="28">
        <f>SUM(C39:C45)</f>
        <v>-178.2</v>
      </c>
      <c r="D46" s="3"/>
      <c r="E46" s="28">
        <f>SUM(E39:E45)</f>
        <v>-52.899999999999991</v>
      </c>
      <c r="F46" s="3"/>
    </row>
    <row r="47" spans="1:11" ht="15" customHeight="1" x14ac:dyDescent="0.2">
      <c r="B47" s="5"/>
      <c r="C47" s="3"/>
      <c r="D47" s="3"/>
      <c r="E47" s="3"/>
      <c r="F47" s="3"/>
    </row>
    <row r="48" spans="1:11" ht="15" customHeight="1" x14ac:dyDescent="0.35">
      <c r="A48" s="1" t="s">
        <v>58</v>
      </c>
      <c r="B48" s="5"/>
      <c r="C48" s="20">
        <v>-0.8</v>
      </c>
      <c r="D48" s="26"/>
      <c r="E48" s="20">
        <v>-0.9</v>
      </c>
      <c r="F48" s="26"/>
    </row>
    <row r="49" spans="1:6" ht="15" customHeight="1" x14ac:dyDescent="0.2">
      <c r="A49" s="1" t="s">
        <v>42</v>
      </c>
      <c r="B49" s="5"/>
      <c r="C49" s="3">
        <f>C36+C46+C48</f>
        <v>507.10000000000014</v>
      </c>
      <c r="D49" s="3"/>
      <c r="E49" s="3">
        <f>E36+E46+E48</f>
        <v>488.00000000000023</v>
      </c>
      <c r="F49" s="3"/>
    </row>
    <row r="50" spans="1:6" s="8" customFormat="1" ht="15" customHeight="1" x14ac:dyDescent="0.35">
      <c r="A50" s="1" t="s">
        <v>34</v>
      </c>
      <c r="B50" s="5"/>
      <c r="C50" s="20">
        <v>192.1</v>
      </c>
      <c r="D50" s="26"/>
      <c r="E50" s="20">
        <v>151.69999999999999</v>
      </c>
      <c r="F50" s="26"/>
    </row>
    <row r="51" spans="1:6" s="8" customFormat="1" ht="15" customHeight="1" thickBot="1" x14ac:dyDescent="0.4">
      <c r="A51" s="8" t="s">
        <v>32</v>
      </c>
      <c r="B51" s="9"/>
      <c r="C51" s="33">
        <f>+C49-C50</f>
        <v>315.00000000000011</v>
      </c>
      <c r="D51" s="38"/>
      <c r="E51" s="33">
        <f>+E49-E50</f>
        <v>336.30000000000024</v>
      </c>
      <c r="F51" s="38"/>
    </row>
    <row r="52" spans="1:6" ht="15" customHeight="1" thickTop="1" x14ac:dyDescent="0.2">
      <c r="B52" s="5"/>
      <c r="C52" s="3"/>
      <c r="D52" s="3"/>
      <c r="E52" s="3"/>
      <c r="F52" s="3"/>
    </row>
    <row r="53" spans="1:6" ht="15" customHeight="1" x14ac:dyDescent="0.2">
      <c r="A53" s="8" t="s">
        <v>38</v>
      </c>
      <c r="C53" s="3"/>
      <c r="E53" s="3"/>
    </row>
    <row r="54" spans="1:6" ht="15" customHeight="1" thickBot="1" x14ac:dyDescent="0.25">
      <c r="A54" s="13" t="s">
        <v>40</v>
      </c>
      <c r="C54" s="32">
        <v>1.58</v>
      </c>
      <c r="D54" s="39"/>
      <c r="E54" s="32">
        <v>1.9</v>
      </c>
      <c r="F54" s="39"/>
    </row>
    <row r="55" spans="1:6" ht="15" customHeight="1" thickTop="1" thickBot="1" x14ac:dyDescent="0.25">
      <c r="A55" s="13" t="s">
        <v>29</v>
      </c>
      <c r="C55" s="32">
        <v>1.48</v>
      </c>
      <c r="D55" s="40"/>
      <c r="E55" s="32">
        <v>1.62</v>
      </c>
      <c r="F55" s="40"/>
    </row>
    <row r="56" spans="1:6" ht="15" customHeight="1" thickTop="1" x14ac:dyDescent="0.2">
      <c r="A56" s="19"/>
    </row>
    <row r="57" spans="1:6" ht="15" customHeight="1" x14ac:dyDescent="0.2">
      <c r="A57" s="15" t="s">
        <v>89</v>
      </c>
      <c r="B57" s="14"/>
      <c r="C57" s="25"/>
      <c r="D57" s="25"/>
      <c r="E57" s="25"/>
      <c r="F57" s="25"/>
    </row>
    <row r="58" spans="1:6" ht="15" customHeight="1" x14ac:dyDescent="0.2">
      <c r="A58" s="15" t="s">
        <v>90</v>
      </c>
      <c r="B58" s="14"/>
      <c r="C58" s="25"/>
      <c r="D58" s="25"/>
      <c r="E58" s="25"/>
      <c r="F58" s="25"/>
    </row>
    <row r="59" spans="1:6" ht="15" customHeight="1" x14ac:dyDescent="0.2">
      <c r="A59" s="3" t="s">
        <v>28</v>
      </c>
      <c r="B59" s="14"/>
      <c r="C59" s="3">
        <v>200</v>
      </c>
      <c r="D59" s="3"/>
      <c r="E59" s="3">
        <v>176.6</v>
      </c>
    </row>
    <row r="60" spans="1:6" s="4" customFormat="1" ht="15" customHeight="1" x14ac:dyDescent="0.2">
      <c r="A60" s="3" t="s">
        <v>29</v>
      </c>
      <c r="B60" s="16"/>
      <c r="C60" s="3">
        <v>214.1</v>
      </c>
      <c r="D60" s="3"/>
      <c r="E60" s="3">
        <v>213.1</v>
      </c>
      <c r="F60" s="1"/>
    </row>
    <row r="61" spans="1:6" s="8" customFormat="1" ht="15" customHeight="1" x14ac:dyDescent="0.2">
      <c r="B61" s="6"/>
      <c r="C61" s="24"/>
      <c r="D61" s="24"/>
      <c r="E61" s="24"/>
      <c r="F61" s="24"/>
    </row>
  </sheetData>
  <mergeCells count="5">
    <mergeCell ref="C6:F6"/>
    <mergeCell ref="A1:F1"/>
    <mergeCell ref="A2:F2"/>
    <mergeCell ref="A3:F3"/>
    <mergeCell ref="A4:F4"/>
  </mergeCells>
  <phoneticPr fontId="30" type="noConversion"/>
  <pageMargins left="0.75" right="0.75" top="1" bottom="1" header="0.5" footer="0.5"/>
  <pageSetup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 &amp; Op Inc</vt:lpstr>
      <vt:lpstr>non-GAAP Op Exp</vt:lpstr>
      <vt:lpstr>Operating stats</vt:lpstr>
      <vt:lpstr>PF Income Statement YTD</vt:lpstr>
      <vt:lpstr>'Balance Sheet'!Print_Area</vt:lpstr>
      <vt:lpstr>'Detailed Revenue'!Print_Area</vt:lpstr>
      <vt:lpstr>'Income Statement'!Print_Area</vt:lpstr>
      <vt:lpstr>'non-GAAP Net Inc &amp; Op Inc'!Print_Area</vt:lpstr>
      <vt:lpstr>'non-GAAP Op Exp'!Print_Area</vt:lpstr>
      <vt:lpstr>'Operating stats'!Print_Area</vt:lpstr>
      <vt:lpstr>'PF Income Statement YTD'!Print_Area</vt:lpstr>
      <vt:lpstr>'non-GAAP Net Inc &amp; Op Inc'!Print_Titles</vt:lpstr>
      <vt:lpstr>'non-GAAP Op Exp'!Print_Titles</vt:lpstr>
    </vt:vector>
  </TitlesOfParts>
  <Company>The Nasdaq Stock Market,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scognamf</dc:creator>
  <cp:lastModifiedBy>citadmin</cp:lastModifiedBy>
  <cp:lastPrinted>2013-01-24T16:12:32Z</cp:lastPrinted>
  <dcterms:created xsi:type="dcterms:W3CDTF">2005-07-20T13:40:19Z</dcterms:created>
  <dcterms:modified xsi:type="dcterms:W3CDTF">2013-01-30T21:26:12Z</dcterms:modified>
</cp:coreProperties>
</file>