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1065" windowWidth="12330" windowHeight="8970" tabRatio="860"/>
  </bookViews>
  <sheets>
    <sheet name="Income Statement" sheetId="2" r:id="rId1"/>
    <sheet name="Detailed Revenue" sheetId="13" r:id="rId2"/>
    <sheet name="Balance Sheet" sheetId="5" r:id="rId3"/>
    <sheet name="non-GAAP Net Inc" sheetId="10" r:id="rId4"/>
    <sheet name="non-GAAP Op Inc" sheetId="16" r:id="rId5"/>
    <sheet name="non-GAAP Op Exp" sheetId="11" r:id="rId6"/>
    <sheet name="Operating stats" sheetId="15"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5">#REF!</definedName>
    <definedName name="BalanceSheetActivityQTD_Text_page1_F1" localSheetId="4">#REF!</definedName>
    <definedName name="BalanceSheetActivityQTD_Text_page1_F1" localSheetId="6">#REF!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5">#REF!</definedName>
    <definedName name="BalanceSheetActivityQTD_Text_page1_F2" localSheetId="4">#REF!</definedName>
    <definedName name="BalanceSheetActivityQTD_Text_page1_F2" localSheetId="6">#REF!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5">#REF!</definedName>
    <definedName name="BalanceSheetActivityQTD_Text_page1_F3" localSheetId="4">#REF!</definedName>
    <definedName name="BalanceSheetActivityQTD_Text_page1_F3" localSheetId="6">#REF!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5">#REF!</definedName>
    <definedName name="BalanceSheetActivityQTD_Text_page1_F4" localSheetId="4">#REF!</definedName>
    <definedName name="BalanceSheetActivityQTD_Text_page1_F4" localSheetId="6">#REF!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5">#REF!</definedName>
    <definedName name="BalanceSheetActivityQTD_Text_page1_F5" localSheetId="4">#REF!</definedName>
    <definedName name="BalanceSheetActivityQTD_Text_page1_F5" localSheetId="6">#REF!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4">[4]!Chart_Label_Update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5">#REF!</definedName>
    <definedName name="ConsolidatedBalanceSheets1_List_Page1_B1" localSheetId="4">#REF!</definedName>
    <definedName name="ConsolidatedBalanceSheets1_List_Page1_B1" localSheetId="6">#REF!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5">#REF!</definedName>
    <definedName name="ConsolidatedBalanceSheets1_Text_Page1_H1P1T1" localSheetId="4">#REF!</definedName>
    <definedName name="ConsolidatedBalanceSheets1_Text_Page1_H1P1T1" localSheetId="6">#REF!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5">#REF!</definedName>
    <definedName name="ConsolidatedBalanceSheets1_Text_Page1_H1P1T2" localSheetId="4">#REF!</definedName>
    <definedName name="ConsolidatedBalanceSheets1_Text_Page1_H1P1T2" localSheetId="6">#REF!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5">#REF!</definedName>
    <definedName name="ConsolidatedBalanceSheets1_Text_Page1_H1P1T3" localSheetId="4">#REF!</definedName>
    <definedName name="ConsolidatedBalanceSheets1_Text_Page1_H1P1T3" localSheetId="6">#REF!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5">#REF!</definedName>
    <definedName name="Page1" localSheetId="4">#REF!</definedName>
    <definedName name="Page1" localSheetId="6">#REF!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5">#REF!</definedName>
    <definedName name="Page2" localSheetId="4">#REF!</definedName>
    <definedName name="Page2" localSheetId="6">#REF!</definedName>
    <definedName name="Page2">#REF!</definedName>
    <definedName name="Page3" localSheetId="2">'[1]Segment to Legal'!$AA$13</definedName>
    <definedName name="Page3" localSheetId="1">'[1]Segment to Legal'!$AA$13</definedName>
    <definedName name="Page3">'[2]Segment to Legal'!$AA$13</definedName>
    <definedName name="Page4" localSheetId="1">#REF!</definedName>
    <definedName name="Page4" localSheetId="4">#REF!</definedName>
    <definedName name="Page4" localSheetId="6">#REF!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5">#REF!</definedName>
    <definedName name="PageA" localSheetId="4">#REF!</definedName>
    <definedName name="PageA" localSheetId="6">#REF!</definedName>
    <definedName name="PageA">#REF!</definedName>
    <definedName name="_xlnm.Print_Area" localSheetId="2">'Balance Sheet'!$A$1:$I$51</definedName>
    <definedName name="_xlnm.Print_Area" localSheetId="1">'Detailed Revenue'!$A$1:$K$49</definedName>
    <definedName name="_xlnm.Print_Area" localSheetId="0">'Income Statement'!$A$1:$J$60</definedName>
    <definedName name="_xlnm.Print_Area" localSheetId="3">'non-GAAP Net Inc'!$A$1:$K$90</definedName>
    <definedName name="_xlnm.Print_Area" localSheetId="5">'non-GAAP Op Exp'!$A$1:$J$63</definedName>
    <definedName name="_xlnm.Print_Area" localSheetId="4">'non-GAAP Op Inc'!$A$1:$J$80</definedName>
    <definedName name="_xlnm.Print_Titles" localSheetId="3">'non-GAAP Net Inc'!$1:$10</definedName>
    <definedName name="_xlnm.Print_Titles" localSheetId="5">'non-GAAP Op Exp'!$1:$5</definedName>
    <definedName name="_xlnm.Print_Titles" localSheetId="4">'non-GAAP Op Inc'!$1:$7</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5">#REF!</definedName>
    <definedName name="QuarterlyRevenueDetail_List_Page1_B1" localSheetId="4">#REF!</definedName>
    <definedName name="QuarterlyRevenueDetail_List_Page1_B1" localSheetId="6">#REF!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5">#REF!</definedName>
    <definedName name="QuarterlyRevenueDetail_List_Page1_B2" localSheetId="4">#REF!</definedName>
    <definedName name="QuarterlyRevenueDetail_List_Page1_B2" localSheetId="6">#REF!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5">#REF!</definedName>
    <definedName name="QuarterlyRevenueDetail_Text_Page1_H1P1T1" localSheetId="4">#REF!</definedName>
    <definedName name="QuarterlyRevenueDetail_Text_Page1_H1P1T1" localSheetId="6">#REF!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5">#REF!</definedName>
    <definedName name="QuarterlyRevenueDetail_Text_Page1_H1P1T2" localSheetId="4">#REF!</definedName>
    <definedName name="QuarterlyRevenueDetail_Text_Page1_H1P1T2" localSheetId="6">#REF!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5">#REF!</definedName>
    <definedName name="QuarterlyRevenueDetail_Text_Page1_H1P1T3" localSheetId="4">#REF!</definedName>
    <definedName name="QuarterlyRevenueDetail_Text_Page1_H1P1T3" localSheetId="6">#REF!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5">#REF!</definedName>
    <definedName name="QuarterlyRevenueDetail_Text_Page1_H1P1T4" localSheetId="4">#REF!</definedName>
    <definedName name="QuarterlyRevenueDetail_Text_Page1_H1P1T4" localSheetId="6">#REF!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5">#REF!</definedName>
    <definedName name="QuarterlyTrendsRevenuesandExpenses_List_Page1_B1" localSheetId="4">#REF!</definedName>
    <definedName name="QuarterlyTrendsRevenuesandExpenses_List_Page1_B1" localSheetId="6">#REF!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5">#REF!</definedName>
    <definedName name="QuarterlyTrendsRevenuesandExpenses_List_Page1_B2" localSheetId="4">#REF!</definedName>
    <definedName name="QuarterlyTrendsRevenuesandExpenses_List_Page1_B2" localSheetId="6">#REF!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5">#REF!</definedName>
    <definedName name="QuarterlyTrendsRevenuesandExpenses_Text_Page1_H1P1T1" localSheetId="4">#REF!</definedName>
    <definedName name="QuarterlyTrendsRevenuesandExpenses_Text_Page1_H1P1T1" localSheetId="6">#REF!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5">#REF!</definedName>
    <definedName name="QuarterlyTrendsRevenuesandExpenses_Text_Page1_H1P1T2" localSheetId="4">#REF!</definedName>
    <definedName name="QuarterlyTrendsRevenuesandExpenses_Text_Page1_H1P1T2" localSheetId="6">#REF!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5">#REF!</definedName>
    <definedName name="QuarterlyTrendsRevenuesandExpenses_Text_Page1_H1P1T3" localSheetId="4">#REF!</definedName>
    <definedName name="QuarterlyTrendsRevenuesandExpenses_Text_Page1_H1P1T3" localSheetId="6">#REF!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5">#REF!</definedName>
    <definedName name="QuarterlyTrendsRevenuesandExpenses_Text_Page1_H1P1T4" localSheetId="4">#REF!</definedName>
    <definedName name="QuarterlyTrendsRevenuesandExpenses_Text_Page1_H1P1T4" localSheetId="6">#REF!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1">#REF!</definedName>
    <definedName name="shiv" localSheetId="4">#REF!</definedName>
    <definedName name="shiv" localSheetId="6">#REF!</definedName>
    <definedName name="shiv">#REF!</definedName>
    <definedName name="Text" localSheetId="1">#REF!</definedName>
    <definedName name="Text" localSheetId="0">#REF!</definedName>
    <definedName name="Text" localSheetId="3">#REF!</definedName>
    <definedName name="Text" localSheetId="5">#REF!</definedName>
    <definedName name="Text" localSheetId="4">#REF!</definedName>
    <definedName name="Text" localSheetId="6">#REF!</definedName>
    <definedName name="Text">#REF!</definedName>
    <definedName name="upstDataMap" localSheetId="4">#REF!</definedName>
    <definedName name="upstDataMap" localSheetId="6">#REF!</definedName>
    <definedName name="upstDataMap">#REF!</definedName>
  </definedNames>
  <calcPr calcId="145621" calcMode="autoNoTable"/>
</workbook>
</file>

<file path=xl/calcChain.xml><?xml version="1.0" encoding="utf-8"?>
<calcChain xmlns="http://schemas.openxmlformats.org/spreadsheetml/2006/main">
  <c r="G15" i="15" l="1"/>
  <c r="E15" i="15"/>
  <c r="C15" i="15"/>
  <c r="K27" i="10"/>
  <c r="I27" i="10"/>
  <c r="G27" i="10"/>
  <c r="G30" i="10" s="1"/>
  <c r="E27" i="10"/>
  <c r="B25" i="16"/>
  <c r="J25" i="16"/>
  <c r="H25" i="16"/>
  <c r="F25" i="16"/>
  <c r="D25" i="16"/>
  <c r="J25" i="11"/>
  <c r="H25" i="11"/>
  <c r="F25" i="11"/>
  <c r="D25" i="11"/>
  <c r="B25" i="11"/>
  <c r="H11" i="2"/>
  <c r="H13" i="2"/>
  <c r="H14" i="2"/>
  <c r="H17" i="2"/>
  <c r="I41" i="13"/>
  <c r="H18" i="2"/>
  <c r="I47" i="13"/>
  <c r="H19" i="2"/>
  <c r="H34" i="2"/>
  <c r="I29" i="13"/>
  <c r="J11" i="2"/>
  <c r="J13" i="2"/>
  <c r="J14" i="2"/>
  <c r="K41" i="13"/>
  <c r="J18" i="2" s="1"/>
  <c r="K47" i="13"/>
  <c r="J19" i="2"/>
  <c r="J17" i="2"/>
  <c r="F11" i="2"/>
  <c r="F13" i="2"/>
  <c r="F14" i="2"/>
  <c r="F15" i="2"/>
  <c r="F21" i="2" s="1"/>
  <c r="G41" i="13"/>
  <c r="F18" i="2"/>
  <c r="G47" i="13"/>
  <c r="F19" i="2"/>
  <c r="F17" i="2"/>
  <c r="D11" i="2"/>
  <c r="D13" i="2"/>
  <c r="D14" i="2"/>
  <c r="E41" i="13"/>
  <c r="D18" i="2"/>
  <c r="E47" i="13"/>
  <c r="D19" i="2"/>
  <c r="D17" i="2"/>
  <c r="D34" i="2"/>
  <c r="J34" i="2"/>
  <c r="J12" i="11" s="1"/>
  <c r="J27" i="11" s="1"/>
  <c r="F34" i="2"/>
  <c r="F12" i="11" s="1"/>
  <c r="F27" i="11" s="1"/>
  <c r="H12" i="11"/>
  <c r="H27" i="11" s="1"/>
  <c r="I30" i="10"/>
  <c r="I36" i="10"/>
  <c r="K30" i="10"/>
  <c r="K36" i="10"/>
  <c r="H12" i="10"/>
  <c r="G19" i="2"/>
  <c r="G18" i="2"/>
  <c r="G17" i="2"/>
  <c r="G14" i="2"/>
  <c r="G13" i="2"/>
  <c r="G11" i="2"/>
  <c r="I21" i="13"/>
  <c r="I15" i="13"/>
  <c r="K29" i="13"/>
  <c r="K21" i="13"/>
  <c r="K15" i="13"/>
  <c r="G21" i="13"/>
  <c r="G33" i="13" s="1"/>
  <c r="G49" i="13" s="1"/>
  <c r="G15" i="13"/>
  <c r="G29" i="13"/>
  <c r="G16" i="5"/>
  <c r="B11" i="2"/>
  <c r="B13" i="2"/>
  <c r="B14" i="2"/>
  <c r="C41" i="13"/>
  <c r="B18" i="2"/>
  <c r="C47" i="13"/>
  <c r="B19" i="2" s="1"/>
  <c r="B17" i="2"/>
  <c r="B34" i="2"/>
  <c r="G27" i="15"/>
  <c r="G29" i="15"/>
  <c r="E29" i="13"/>
  <c r="C29" i="13"/>
  <c r="C27" i="10"/>
  <c r="E27" i="15"/>
  <c r="E29" i="15"/>
  <c r="E30" i="10"/>
  <c r="E36" i="10" s="1"/>
  <c r="E21" i="13"/>
  <c r="E33" i="13" s="1"/>
  <c r="E49" i="13" s="1"/>
  <c r="E15" i="13"/>
  <c r="D12" i="11"/>
  <c r="D27" i="11" s="1"/>
  <c r="C27" i="15"/>
  <c r="C29" i="15"/>
  <c r="G48" i="5"/>
  <c r="G50" i="5"/>
  <c r="G33" i="5"/>
  <c r="G38" i="5"/>
  <c r="G51" i="5" s="1"/>
  <c r="G22" i="5"/>
  <c r="C21" i="13"/>
  <c r="C33" i="13" s="1"/>
  <c r="C49" i="13" s="1"/>
  <c r="C15" i="13"/>
  <c r="C30" i="10"/>
  <c r="B12" i="11"/>
  <c r="E33" i="5"/>
  <c r="E38" i="5" s="1"/>
  <c r="E16" i="5"/>
  <c r="E22" i="5" s="1"/>
  <c r="E48" i="5"/>
  <c r="E50" i="5" s="1"/>
  <c r="K33" i="13" l="1"/>
  <c r="K49" i="13" s="1"/>
  <c r="D15" i="2"/>
  <c r="D21" i="2" s="1"/>
  <c r="D36" i="2" s="1"/>
  <c r="F30" i="16"/>
  <c r="F36" i="2"/>
  <c r="D30" i="16"/>
  <c r="B15" i="2"/>
  <c r="B21" i="2" s="1"/>
  <c r="B36" i="2" s="1"/>
  <c r="J15" i="2"/>
  <c r="J21" i="2" s="1"/>
  <c r="J36" i="2" s="1"/>
  <c r="B27" i="11"/>
  <c r="I33" i="13"/>
  <c r="I49" i="13" s="1"/>
  <c r="B30" i="16"/>
  <c r="E51" i="5"/>
  <c r="H15" i="2"/>
  <c r="H21" i="2" s="1"/>
  <c r="H36" i="2" s="1"/>
  <c r="J30" i="16" l="1"/>
  <c r="F43" i="2"/>
  <c r="F46" i="2" s="1"/>
  <c r="F50" i="2" s="1"/>
  <c r="F12" i="16"/>
  <c r="F27" i="16" s="1"/>
  <c r="F32" i="16" s="1"/>
  <c r="D12" i="16"/>
  <c r="D27" i="16" s="1"/>
  <c r="D32" i="16" s="1"/>
  <c r="D43" i="2"/>
  <c r="D46" i="2" s="1"/>
  <c r="D50" i="2" s="1"/>
  <c r="J43" i="2"/>
  <c r="J46" i="2" s="1"/>
  <c r="J50" i="2" s="1"/>
  <c r="J12" i="16"/>
  <c r="J27" i="16" s="1"/>
  <c r="J32" i="16" s="1"/>
  <c r="B12" i="16"/>
  <c r="B27" i="16" s="1"/>
  <c r="B32" i="16" s="1"/>
  <c r="B43" i="2"/>
  <c r="B46" i="2" s="1"/>
  <c r="B50" i="2" s="1"/>
  <c r="H30" i="16"/>
  <c r="H43" i="2"/>
  <c r="H46" i="2" s="1"/>
  <c r="H50" i="2" s="1"/>
  <c r="H12" i="16"/>
  <c r="H27" i="16" s="1"/>
  <c r="H32" i="16" l="1"/>
  <c r="D53" i="2"/>
  <c r="D54" i="2"/>
  <c r="E35" i="10" s="1"/>
  <c r="E38" i="10" s="1"/>
  <c r="E12" i="10"/>
  <c r="E32" i="10" s="1"/>
  <c r="G12" i="10"/>
  <c r="G32" i="10" s="1"/>
  <c r="F54" i="2"/>
  <c r="G35" i="10" s="1"/>
  <c r="G38" i="10" s="1"/>
  <c r="F53" i="2"/>
  <c r="J53" i="2"/>
  <c r="J54" i="2"/>
  <c r="K35" i="10" s="1"/>
  <c r="K38" i="10" s="1"/>
  <c r="K12" i="10"/>
  <c r="K32" i="10" s="1"/>
  <c r="C12" i="10"/>
  <c r="C32" i="10" s="1"/>
  <c r="B54" i="2"/>
  <c r="C35" i="10" s="1"/>
  <c r="C38" i="10" s="1"/>
  <c r="B53" i="2"/>
  <c r="H53" i="2"/>
  <c r="I12" i="10"/>
  <c r="I32" i="10" s="1"/>
  <c r="H54" i="2"/>
  <c r="I35" i="10" s="1"/>
  <c r="I38" i="10" s="1"/>
</calcChain>
</file>

<file path=xl/sharedStrings.xml><?xml version="1.0" encoding="utf-8"?>
<sst xmlns="http://schemas.openxmlformats.org/spreadsheetml/2006/main" count="323" uniqueCount="195">
  <si>
    <t>Revenue Detail</t>
  </si>
  <si>
    <t>(in millions)</t>
  </si>
  <si>
    <t>(unaudited)</t>
  </si>
  <si>
    <t xml:space="preserve">       Transaction rebates </t>
  </si>
  <si>
    <t xml:space="preserve">       Brokerage, clearance and exchange fees </t>
  </si>
  <si>
    <t>Access and Broker Services Revenues</t>
  </si>
  <si>
    <t xml:space="preserve">Condensed Consolidated Statements of Income </t>
  </si>
  <si>
    <t>(in millions, except per share amounts)</t>
  </si>
  <si>
    <t>Transaction rebates</t>
  </si>
  <si>
    <t>Brokerage, clearance and exchange fees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</si>
  <si>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</si>
  <si>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</si>
  <si>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</si>
  <si>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</si>
  <si>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</si>
  <si>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</si>
  <si>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</si>
  <si>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</si>
  <si>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</si>
  <si>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</si>
  <si>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</si>
  <si>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</si>
  <si>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</si>
  <si>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Weighted-average common shares outstanding</t>
  </si>
  <si>
    <t xml:space="preserve">   for earnings per share:</t>
  </si>
  <si>
    <t xml:space="preserve">   Diluted</t>
  </si>
  <si>
    <t>December 31,</t>
  </si>
  <si>
    <t>Assets</t>
  </si>
  <si>
    <t>Current assets:</t>
  </si>
  <si>
    <t>Cash and cash equivalents</t>
  </si>
  <si>
    <t>Restricted cash</t>
  </si>
  <si>
    <t>Financial investments, at fair value</t>
  </si>
  <si>
    <t>Receivables, net</t>
  </si>
  <si>
    <t>Deferred tax assets</t>
  </si>
  <si>
    <t>Default funds and margin deposits</t>
  </si>
  <si>
    <t>Other current assets</t>
  </si>
  <si>
    <t>Total current assets</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</si>
  <si>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</si>
  <si>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</si>
  <si>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</si>
  <si>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</si>
  <si>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</si>
  <si>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</si>
  <si>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</si>
  <si>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</si>
  <si>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</si>
  <si>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</si>
  <si>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</si>
  <si>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</si>
  <si>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</si>
  <si>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</si>
  <si>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</si>
  <si>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</si>
  <si>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</si>
  <si>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</si>
  <si>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</si>
  <si>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</si>
  <si>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</si>
  <si>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</si>
  <si>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Noncontrolling interests</t>
  </si>
  <si>
    <t>Total equity</t>
  </si>
  <si>
    <t>Total liabilities and equity</t>
  </si>
  <si>
    <t>Interest expense</t>
  </si>
  <si>
    <t>Interest income</t>
  </si>
  <si>
    <t xml:space="preserve">   Basic earnings per share</t>
  </si>
  <si>
    <t xml:space="preserve">   Diluted earnings per share</t>
  </si>
  <si>
    <t xml:space="preserve">   Basic</t>
  </si>
  <si>
    <t xml:space="preserve">Three Months Ended </t>
  </si>
  <si>
    <t>Non-GAAP adjustments:</t>
  </si>
  <si>
    <t>Total non-GAAP adjustments, net of tax</t>
  </si>
  <si>
    <t>Total adjustments from non-GAAP net income above</t>
  </si>
  <si>
    <t>Non-GAAP operating income</t>
  </si>
  <si>
    <t>Non-GAAP operating expenses</t>
  </si>
  <si>
    <t>Three Months Ended</t>
  </si>
  <si>
    <t>Revenues:</t>
  </si>
  <si>
    <t>Operating Expenses:</t>
  </si>
  <si>
    <t>Market Services</t>
  </si>
  <si>
    <t>Listing Services</t>
  </si>
  <si>
    <t>Information Services</t>
  </si>
  <si>
    <t>Technology Solutions</t>
  </si>
  <si>
    <t>Total Information Services revenues</t>
  </si>
  <si>
    <t>Total Technology Solutions revenues</t>
  </si>
  <si>
    <t xml:space="preserve">   Cash dividends declared per common share</t>
  </si>
  <si>
    <t xml:space="preserve">Condensed Consolidated Balance Sheets </t>
  </si>
  <si>
    <t>GAAP diluted earnings per share</t>
  </si>
  <si>
    <t>Non-GAAP diluted earnings per share</t>
  </si>
  <si>
    <t>GAAP operating income</t>
  </si>
  <si>
    <t>GAAP operating expenses</t>
  </si>
  <si>
    <t>Per share information:</t>
  </si>
  <si>
    <r>
      <t>Reconciliation of GAAP Net Income, Diluted Earnings Per Share, Operating Income</t>
    </r>
    <r>
      <rPr>
        <b/>
        <sz val="10"/>
        <rFont val="Verdana"/>
        <family val="2"/>
      </rPr>
      <t xml:space="preserve"> and </t>
    </r>
  </si>
  <si>
    <t>Operating Expenses to Non-GAAP Net Income, Diluted Earnings Per Share, Operating Income, and Operating Expenses</t>
  </si>
  <si>
    <t>Total non-GAAP adjustments</t>
  </si>
  <si>
    <t>Common stock</t>
  </si>
  <si>
    <t>Additional paid-in capital</t>
  </si>
  <si>
    <t>Common stock in treasury, at cost</t>
  </si>
  <si>
    <t>Accumulated other comprehensive loss</t>
  </si>
  <si>
    <t>Retained earnings</t>
  </si>
  <si>
    <t>Quarterly Key Drivers Detail</t>
  </si>
  <si>
    <t/>
  </si>
  <si>
    <t>U.S. Equity Options</t>
  </si>
  <si>
    <t>Total industry average daily volume (in millions)</t>
  </si>
  <si>
    <t>Cash Equity Trading</t>
  </si>
  <si>
    <t>Matched share volume (in billions)</t>
  </si>
  <si>
    <t>Average daily number of equity trades</t>
  </si>
  <si>
    <t>Total average daily value of shares traded (in billions)</t>
  </si>
  <si>
    <t>Initial public offerings</t>
  </si>
  <si>
    <t>NASDAQ</t>
  </si>
  <si>
    <t>New listings</t>
  </si>
  <si>
    <t>Number of listed companies</t>
  </si>
  <si>
    <t>Market Technology</t>
  </si>
  <si>
    <t>2014</t>
  </si>
  <si>
    <t>Index Licensing and Services revenues</t>
  </si>
  <si>
    <t>Net income attributable to Nasdaq</t>
  </si>
  <si>
    <t>Nasdaq stockholders' equity:</t>
  </si>
  <si>
    <t>Total Nasdaq stockholders' equity</t>
  </si>
  <si>
    <t>GAAP net income attributable to Nasdaq</t>
  </si>
  <si>
    <t>Non-GAAP net income attributable to Nasdaq</t>
  </si>
  <si>
    <t>Nasdaq Commodities</t>
  </si>
  <si>
    <t>Equity Derivative Trading and Clearing Revenues</t>
  </si>
  <si>
    <t>Transaction-based expenses:</t>
  </si>
  <si>
    <t xml:space="preserve">      Total net equity derivative trading and clearing revenues</t>
  </si>
  <si>
    <t>Cash Equity Trading Revenues</t>
  </si>
  <si>
    <t xml:space="preserve">      Total net cash equity trading revenues</t>
  </si>
  <si>
    <t xml:space="preserve">Fixed Income, Currency and Commodities Trading </t>
  </si>
  <si>
    <t xml:space="preserve">        and Clearing Revenues</t>
  </si>
  <si>
    <t>Total Net Market Services revenues</t>
  </si>
  <si>
    <t xml:space="preserve"> LISTING SERVICES REVENUES</t>
  </si>
  <si>
    <t xml:space="preserve">Total revenues less transaction-based expenses </t>
  </si>
  <si>
    <t>Total Market Services revenues less transaction-based expenses</t>
  </si>
  <si>
    <t>Revenues less transaction-based expenses</t>
  </si>
  <si>
    <t>Equity Derivative Trading and Clearing</t>
  </si>
  <si>
    <t>Market share reported to the FINRA/NASDAQ Trade Reporting Facility</t>
  </si>
  <si>
    <t>Fixed Income, Currency and Commodities Trading and Clearing</t>
  </si>
  <si>
    <t>Total average daily volume fixed income contracts</t>
  </si>
  <si>
    <t>Exchanges that comprise Nasdaq Nordic and Nasdaq Baltic</t>
  </si>
  <si>
    <t>Data Products revenues</t>
  </si>
  <si>
    <t xml:space="preserve">       Total net fixed income, currency and commodities trading</t>
  </si>
  <si>
    <t xml:space="preserve">       and clearing revenues</t>
  </si>
  <si>
    <r>
      <t>Total market share</t>
    </r>
    <r>
      <rPr>
        <vertAlign val="superscript"/>
        <sz val="10"/>
        <rFont val="Verdana"/>
        <family val="2"/>
      </rPr>
      <t>(2)</t>
    </r>
  </si>
  <si>
    <r>
      <t>Total average daily volume options and futures contracts</t>
    </r>
    <r>
      <rPr>
        <vertAlign val="superscript"/>
        <sz val="10"/>
        <rFont val="Verdana"/>
        <family val="2"/>
      </rPr>
      <t>(1)</t>
    </r>
  </si>
  <si>
    <r>
      <t>Power contracts cleared (TWh)</t>
    </r>
    <r>
      <rPr>
        <vertAlign val="superscript"/>
        <sz val="10"/>
        <rFont val="Verdana"/>
        <family val="2"/>
      </rPr>
      <t>(3)</t>
    </r>
  </si>
  <si>
    <r>
      <t>NASDAQ</t>
    </r>
    <r>
      <rPr>
        <vertAlign val="superscript"/>
        <sz val="10"/>
        <rFont val="Verdana"/>
        <family val="2"/>
      </rPr>
      <t>(4)</t>
    </r>
  </si>
  <si>
    <r>
      <t>Exchanges that comprise Nasdaq Nordic and Nasdaq Baltic</t>
    </r>
    <r>
      <rPr>
        <vertAlign val="superscript"/>
        <sz val="10"/>
        <rFont val="Verdana"/>
        <family val="2"/>
      </rPr>
      <t>(5)</t>
    </r>
  </si>
  <si>
    <r>
      <t>NASDAQ</t>
    </r>
    <r>
      <rPr>
        <vertAlign val="superscript"/>
        <sz val="10"/>
        <rFont val="Verdana"/>
        <family val="2"/>
      </rPr>
      <t>(6)</t>
    </r>
  </si>
  <si>
    <r>
      <t>Exchanges that comprise Nasdaq Nordic and Nasdaq Baltic</t>
    </r>
    <r>
      <rPr>
        <vertAlign val="superscript"/>
        <sz val="10"/>
        <rFont val="Verdana"/>
        <family val="2"/>
      </rPr>
      <t>(7)</t>
    </r>
  </si>
  <si>
    <t>Nasdaq PHLX matched market share</t>
  </si>
  <si>
    <t>The NASDAQ Options Market matched market share</t>
  </si>
  <si>
    <t>Nasdaq BX Options Market matched market share</t>
  </si>
  <si>
    <t>Matched market share executed on NASDAQ</t>
  </si>
  <si>
    <t>Matched market share executed on Nasdaq BX</t>
  </si>
  <si>
    <t>Matched market share executed on Nasdaq PSX</t>
  </si>
  <si>
    <t>Total matched market share executed on Nasdaq's exchanges</t>
  </si>
  <si>
    <t>Total market share executed on Nasdaq's exchanges</t>
  </si>
  <si>
    <t>2015</t>
  </si>
  <si>
    <t>Restructuring charges</t>
  </si>
  <si>
    <t>Net income from unconsolidated investees</t>
  </si>
  <si>
    <r>
      <t>Order intake (in millions)</t>
    </r>
    <r>
      <rPr>
        <vertAlign val="superscript"/>
        <sz val="10"/>
        <rFont val="Verdana"/>
        <family val="2"/>
      </rPr>
      <t>(9)</t>
    </r>
  </si>
  <si>
    <r>
      <t>Total order value (in millions)</t>
    </r>
    <r>
      <rPr>
        <vertAlign val="superscript"/>
        <sz val="10"/>
        <rFont val="Verdana"/>
        <family val="2"/>
      </rPr>
      <t>(10)</t>
    </r>
  </si>
  <si>
    <t xml:space="preserve">U.S. fixed income notional trading volume (in billions) </t>
  </si>
  <si>
    <t xml:space="preserve">Net income </t>
  </si>
  <si>
    <t>Net loss attributable to noncontrolling interests</t>
  </si>
  <si>
    <t>Nasdaq Nordic and Nasdaq Baltic options and futures</t>
  </si>
  <si>
    <t>Total U.S.-listed securities</t>
  </si>
  <si>
    <t>Total industry average daily share volume (in billions)</t>
  </si>
  <si>
    <t>Nasdaq Nordic and Nasdaq Baltic securities</t>
  </si>
  <si>
    <t xml:space="preserve"> Total U.S. Fixed Income</t>
  </si>
  <si>
    <t>Nasdaq Nordic and Nasdaq Baltic fixed income</t>
  </si>
  <si>
    <t>Corporate Solutions revenues</t>
  </si>
  <si>
    <t>Market Technology revenues</t>
  </si>
  <si>
    <t>September 30,</t>
  </si>
  <si>
    <t>Other</t>
  </si>
  <si>
    <t>Nasdaq, Inc.</t>
  </si>
  <si>
    <t xml:space="preserve"> MARKET SERVICES REVENUES</t>
  </si>
  <si>
    <t xml:space="preserve"> INFORMATION SERVICES REVENUES</t>
  </si>
  <si>
    <t xml:space="preserve"> TECHNOLOGY SOLUTIONS REVENUES</t>
  </si>
  <si>
    <t>Number of licensed exchange traded products</t>
  </si>
  <si>
    <t>Asset impairment charges</t>
  </si>
  <si>
    <t>Year Ended</t>
  </si>
  <si>
    <t>Special legal expenses</t>
  </si>
  <si>
    <t xml:space="preserve">Total non-GAAP adjustments </t>
  </si>
  <si>
    <r>
      <t xml:space="preserve">Amortization expense of acquired intangible assets </t>
    </r>
    <r>
      <rPr>
        <vertAlign val="superscript"/>
        <sz val="10"/>
        <rFont val="Verdana"/>
        <family val="2"/>
      </rPr>
      <t>(2)</t>
    </r>
  </si>
  <si>
    <r>
      <t xml:space="preserve">Restructuring charges </t>
    </r>
    <r>
      <rPr>
        <vertAlign val="superscript"/>
        <sz val="10"/>
        <rFont val="Verdana"/>
        <family val="2"/>
      </rPr>
      <t>(3)</t>
    </r>
  </si>
  <si>
    <r>
      <t xml:space="preserve">Merger and strategic initiatives </t>
    </r>
    <r>
      <rPr>
        <vertAlign val="superscript"/>
        <sz val="10"/>
        <rFont val="Verdana"/>
        <family val="2"/>
      </rPr>
      <t>(4)</t>
    </r>
  </si>
  <si>
    <r>
      <t xml:space="preserve">Asset impairment charges </t>
    </r>
    <r>
      <rPr>
        <vertAlign val="superscript"/>
        <sz val="10"/>
        <rFont val="Verdana"/>
        <family val="2"/>
      </rPr>
      <t>(5)</t>
    </r>
  </si>
  <si>
    <r>
      <t xml:space="preserve">Reversal of value added tax refund  </t>
    </r>
    <r>
      <rPr>
        <vertAlign val="superscript"/>
        <sz val="10"/>
        <rFont val="Verdana"/>
        <family val="2"/>
      </rPr>
      <t>(7)</t>
    </r>
  </si>
  <si>
    <r>
      <t xml:space="preserve">Reversal of value added tax refund  </t>
    </r>
    <r>
      <rPr>
        <vertAlign val="superscript"/>
        <sz val="10"/>
        <rFont val="Verdana"/>
        <family val="2"/>
      </rPr>
      <t>(5)</t>
    </r>
  </si>
  <si>
    <t>Sublease loss reserves</t>
  </si>
  <si>
    <t>Extinguishment of debt</t>
  </si>
  <si>
    <t xml:space="preserve">Sublease loss reserves </t>
  </si>
  <si>
    <r>
      <t>Non-GAAP operating margin</t>
    </r>
    <r>
      <rPr>
        <b/>
        <vertAlign val="superscript"/>
        <sz val="10"/>
        <rFont val="Verdana"/>
        <family val="2"/>
      </rPr>
      <t xml:space="preserve"> (6)</t>
    </r>
  </si>
  <si>
    <r>
      <t>ETP Assets under management (AUM) tracking Nasdaq indexes (in billions)</t>
    </r>
    <r>
      <rPr>
        <vertAlign val="superscript"/>
        <sz val="10"/>
        <rFont val="Times New Roman"/>
        <family val="1"/>
      </rPr>
      <t>(8)</t>
    </r>
  </si>
  <si>
    <r>
      <t xml:space="preserve">Non-GAAP adjustment to the income tax provision </t>
    </r>
    <r>
      <rPr>
        <vertAlign val="superscript"/>
        <sz val="10"/>
        <rFont val="Verdana"/>
        <family val="2"/>
      </rPr>
      <t>(8)</t>
    </r>
  </si>
  <si>
    <r>
      <t xml:space="preserve">Loss reserve and insurance recovery </t>
    </r>
    <r>
      <rPr>
        <vertAlign val="superscript"/>
        <sz val="10"/>
        <rFont val="Verdana"/>
        <family val="2"/>
      </rPr>
      <t>(1)</t>
    </r>
  </si>
  <si>
    <r>
      <t xml:space="preserve">Income from OCC equity investment </t>
    </r>
    <r>
      <rPr>
        <vertAlign val="superscript"/>
        <sz val="10"/>
        <rFont val="Verdana"/>
        <family val="2"/>
      </rPr>
      <t>(6)</t>
    </r>
  </si>
  <si>
    <t>update to the footnote</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</si>
</sst>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 #,##0.0_);_(* \(#,##0.0\);_(* &quot;-&quot;?_);_(@_)"/>
    <numFmt numFmtId="177" formatCode="0.00_);\(0.00\)"/>
    <numFmt numFmtId="178" formatCode="0.0%"/>
    <numFmt numFmtId="179" formatCode="0.0"/>
    <numFmt numFmtId="180" formatCode="_(* #,##0.00_);_(* \(#,##0.00\);_(* &quot;-&quot;?_);_(@_)"/>
    <numFmt numFmtId="181" formatCode="_(&quot;$&quot;\ #,##0.0_);_(&quot;$&quot;* \(#,##0.0\);_(&quot;$&quot;* &quot;-&quot;??_);_(@_)"/>
    <numFmt numFmtId="182" formatCode="_(&quot;$&quot;\ #,##0_);_(&quot;$&quot;* \(#,##0\);_(&quot;$&quot;* &quot;-&quot;??_);_(@_)"/>
  </numFmts>
  <fonts count="66">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7.5"/>
      <name val="Verdana"/>
      <family val="2"/>
    </font>
    <font>
      <sz val="9"/>
      <name val="Verdana"/>
      <family val="2"/>
    </font>
    <font>
      <vertAlign val="superscript"/>
      <sz val="10"/>
      <name val="Verdana"/>
      <family val="2"/>
    </font>
    <font>
      <b/>
      <sz val="10"/>
      <color rgb="FFFF0000"/>
      <name val="Verdana"/>
      <family val="2"/>
    </font>
    <font>
      <b/>
      <u val="doubleAccounting"/>
      <sz val="10"/>
      <name val="Verdana"/>
      <family val="2"/>
    </font>
    <font>
      <b/>
      <sz val="10"/>
      <name val="Arial Unicode MS"/>
      <family val="2"/>
    </font>
    <font>
      <sz val="11"/>
      <color indexed="9"/>
      <name val="Calibri"/>
      <family val="2"/>
    </font>
    <font>
      <sz val="10"/>
      <name val="Arial Unicode MS"/>
      <family val="2"/>
    </font>
    <font>
      <sz val="10"/>
      <color theme="1"/>
      <name val="Calibri"/>
      <family val="2"/>
      <scheme val="minor"/>
    </font>
    <font>
      <vertAlign val="superscript"/>
      <sz val="10"/>
      <name val="Times New Roman"/>
      <family val="1"/>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diagonal/>
    </border>
    <border>
      <left/>
      <right/>
      <top/>
      <bottom style="thin">
        <color indexed="9"/>
      </bottom>
      <diagonal/>
    </border>
    <border>
      <left style="thin">
        <color indexed="9"/>
      </left>
      <right/>
      <top style="thin">
        <color indexed="9"/>
      </top>
      <bottom/>
      <diagonal/>
    </border>
  </borders>
  <cellStyleXfs count="33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5">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8" fillId="2"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4" borderId="13" applyNumberFormat="0" applyAlignment="0" applyProtection="0"/>
    <xf numFmtId="0" fontId="42" fillId="23" borderId="14" applyNumberFormat="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5" applyNumberFormat="0" applyFill="0" applyAlignment="0" applyProtection="0"/>
    <xf numFmtId="0" fontId="46" fillId="0" borderId="16" applyNumberFormat="0" applyFill="0" applyAlignment="0" applyProtection="0"/>
    <xf numFmtId="0" fontId="47" fillId="0" borderId="17" applyNumberFormat="0" applyFill="0" applyAlignment="0" applyProtection="0"/>
    <xf numFmtId="0" fontId="47" fillId="0" borderId="0" applyNumberFormat="0" applyFill="0" applyBorder="0" applyAlignment="0" applyProtection="0"/>
    <xf numFmtId="0" fontId="48" fillId="10" borderId="13" applyNumberFormat="0" applyAlignment="0" applyProtection="0"/>
    <xf numFmtId="0" fontId="49" fillId="0" borderId="18" applyNumberFormat="0" applyFill="0" applyAlignment="0" applyProtection="0"/>
    <xf numFmtId="0" fontId="50" fillId="24" borderId="0" applyNumberFormat="0" applyBorder="0" applyAlignment="0" applyProtection="0"/>
    <xf numFmtId="0" fontId="6" fillId="25" borderId="19" applyNumberFormat="0" applyFont="0" applyAlignment="0" applyProtection="0"/>
    <xf numFmtId="0" fontId="51" fillId="4" borderId="20" applyNumberFormat="0" applyAlignment="0" applyProtection="0"/>
    <xf numFmtId="0" fontId="52" fillId="0" borderId="0" applyNumberFormat="0" applyFill="0" applyBorder="0" applyAlignment="0" applyProtection="0"/>
    <xf numFmtId="0" fontId="53" fillId="0" borderId="21" applyNumberFormat="0" applyFill="0" applyAlignment="0" applyProtection="0"/>
    <xf numFmtId="0" fontId="54"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xf numFmtId="0" fontId="12" fillId="0" borderId="0"/>
    <xf numFmtId="0" fontId="6" fillId="0" borderId="0"/>
    <xf numFmtId="43" fontId="6" fillId="0" borderId="0" applyFont="0" applyFill="0" applyBorder="0" applyAlignment="0" applyProtection="0"/>
    <xf numFmtId="43" fontId="61"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61" fillId="0" borderId="0" applyFont="0" applyFill="0" applyBorder="0" applyAlignment="0" applyProtection="0"/>
    <xf numFmtId="43" fontId="6" fillId="0" borderId="0" applyFont="0" applyFill="0" applyBorder="0" applyAlignment="0" applyProtection="0"/>
    <xf numFmtId="43" fontId="62"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164" fontId="2" fillId="0" borderId="0"/>
    <xf numFmtId="0" fontId="6" fillId="0" borderId="0"/>
    <xf numFmtId="0" fontId="63" fillId="0" borderId="0"/>
    <xf numFmtId="0" fontId="63" fillId="0" borderId="0"/>
    <xf numFmtId="9" fontId="6" fillId="0" borderId="0" applyFont="0" applyFill="0" applyBorder="0" applyAlignment="0" applyProtection="0"/>
    <xf numFmtId="9" fontId="1" fillId="0" borderId="0" applyFont="0" applyFill="0" applyBorder="0" applyAlignment="0" applyProtection="0"/>
  </cellStyleXfs>
  <cellXfs count="302">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5" fontId="4" fillId="0" borderId="2" xfId="2" applyNumberFormat="1" applyFont="1" applyFill="1" applyBorder="1" applyAlignment="1">
      <alignment horizontal="right"/>
    </xf>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5" fontId="4" fillId="0" borderId="0" xfId="2" applyNumberFormat="1" applyFont="1" applyFill="1" applyBorder="1" applyAlignment="1">
      <alignment horizontal="left"/>
    </xf>
    <xf numFmtId="164" fontId="3" fillId="0" borderId="0" xfId="1" applyFont="1" applyFill="1" applyBorder="1" applyAlignment="1"/>
    <xf numFmtId="166" fontId="11" fillId="0" borderId="0" xfId="2" applyNumberFormat="1" applyFont="1" applyFill="1" applyBorder="1" applyAlignment="1">
      <alignment horizontal="right"/>
    </xf>
    <xf numFmtId="166" fontId="3" fillId="0" borderId="2" xfId="2" applyNumberFormat="1" applyFont="1" applyFill="1" applyBorder="1"/>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7"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6" xfId="2" applyNumberFormat="1" applyFont="1" applyFill="1" applyBorder="1"/>
    <xf numFmtId="44" fontId="4" fillId="0" borderId="0" xfId="253" applyNumberFormat="1" applyFont="1" applyFill="1" applyBorder="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0" fontId="4" fillId="0" borderId="0" xfId="269" applyFont="1" applyFill="1" applyBorder="1"/>
    <xf numFmtId="0" fontId="3" fillId="0" borderId="0" xfId="269" applyFont="1" applyFill="1" applyBorder="1" applyAlignment="1">
      <alignment vertical="center"/>
    </xf>
    <xf numFmtId="168" fontId="4" fillId="0" borderId="8"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7" fontId="4" fillId="0" borderId="0" xfId="269" applyNumberFormat="1" applyFont="1" applyFill="1"/>
    <xf numFmtId="44" fontId="4" fillId="0" borderId="8" xfId="269" applyNumberFormat="1" applyFont="1" applyFill="1" applyBorder="1" applyAlignment="1">
      <alignment vertical="center"/>
    </xf>
    <xf numFmtId="44" fontId="4" fillId="0" borderId="0" xfId="269" applyNumberFormat="1" applyFont="1" applyFill="1" applyBorder="1" applyAlignment="1">
      <alignment vertical="center"/>
    </xf>
    <xf numFmtId="168" fontId="4" fillId="0" borderId="0" xfId="269" applyNumberFormat="1" applyFont="1" applyFill="1"/>
    <xf numFmtId="174" fontId="4" fillId="0" borderId="7" xfId="2" applyNumberFormat="1" applyFont="1" applyFill="1" applyBorder="1"/>
    <xf numFmtId="176"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6" fontId="4" fillId="0" borderId="0" xfId="2" applyNumberFormat="1" applyFont="1" applyFill="1" applyBorder="1"/>
    <xf numFmtId="0" fontId="3" fillId="0" borderId="0" xfId="269" applyFont="1" applyFill="1"/>
    <xf numFmtId="172" fontId="4" fillId="0" borderId="0" xfId="269" applyNumberFormat="1" applyFont="1" applyFill="1" applyBorder="1"/>
    <xf numFmtId="174" fontId="4" fillId="0" borderId="0" xfId="2" applyNumberFormat="1" applyFont="1" applyFill="1"/>
    <xf numFmtId="164" fontId="4" fillId="0" borderId="0" xfId="1" applyFont="1" applyFill="1" applyAlignment="1"/>
    <xf numFmtId="174" fontId="4" fillId="0" borderId="9" xfId="2" applyNumberFormat="1" applyFont="1" applyFill="1" applyBorder="1"/>
    <xf numFmtId="174" fontId="4" fillId="0" borderId="11" xfId="2" applyNumberFormat="1" applyFont="1" applyFill="1" applyBorder="1"/>
    <xf numFmtId="169" fontId="4" fillId="0" borderId="0" xfId="269" applyNumberFormat="1" applyFont="1" applyFill="1"/>
    <xf numFmtId="9" fontId="4" fillId="0" borderId="0" xfId="257" applyFont="1" applyFill="1"/>
    <xf numFmtId="37" fontId="4" fillId="0" borderId="0" xfId="2" applyNumberFormat="1" applyFont="1" applyFill="1"/>
    <xf numFmtId="167" fontId="4" fillId="0" borderId="0" xfId="253" applyNumberFormat="1" applyFont="1" applyFill="1"/>
    <xf numFmtId="174" fontId="4" fillId="0" borderId="1" xfId="2" applyNumberFormat="1" applyFont="1" applyFill="1" applyBorder="1"/>
    <xf numFmtId="171" fontId="4" fillId="0" borderId="0" xfId="2" applyNumberFormat="1" applyFont="1" applyFill="1"/>
    <xf numFmtId="167" fontId="4" fillId="0" borderId="12" xfId="253" applyNumberFormat="1" applyFont="1" applyFill="1" applyBorder="1"/>
    <xf numFmtId="171" fontId="32" fillId="0" borderId="0" xfId="2" applyNumberFormat="1" applyFont="1" applyFill="1"/>
    <xf numFmtId="166" fontId="32" fillId="0" borderId="0" xfId="2" applyNumberFormat="1" applyFont="1" applyFill="1"/>
    <xf numFmtId="0" fontId="4" fillId="0" borderId="0" xfId="267" applyFont="1" applyFill="1"/>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71" fontId="3" fillId="0" borderId="0" xfId="2" quotePrefix="1" applyNumberFormat="1" applyFont="1" applyFill="1" applyBorder="1" applyAlignment="1">
      <alignment horizontal="center"/>
    </xf>
    <xf numFmtId="171" fontId="3" fillId="0" borderId="1" xfId="2" quotePrefix="1" applyNumberFormat="1" applyFont="1" applyFill="1" applyBorder="1" applyAlignment="1">
      <alignment horizontal="center"/>
    </xf>
    <xf numFmtId="171" fontId="4" fillId="0" borderId="9" xfId="2" applyNumberFormat="1" applyFont="1" applyFill="1" applyBorder="1"/>
    <xf numFmtId="167" fontId="4" fillId="0" borderId="9" xfId="253" applyNumberFormat="1" applyFont="1" applyFill="1" applyBorder="1"/>
    <xf numFmtId="166" fontId="4" fillId="0" borderId="9" xfId="2" applyNumberFormat="1" applyFont="1" applyFill="1" applyBorder="1"/>
    <xf numFmtId="167" fontId="4" fillId="0" borderId="10" xfId="253" applyNumberFormat="1" applyFont="1" applyFill="1" applyBorder="1"/>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44" fontId="4" fillId="0" borderId="0" xfId="269" applyNumberFormat="1" applyFont="1" applyFill="1"/>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171" fontId="3" fillId="0" borderId="0" xfId="2" applyNumberFormat="1" applyFont="1" applyFill="1" applyBorder="1" applyAlignment="1">
      <alignment horizontal="center"/>
    </xf>
    <xf numFmtId="0" fontId="35" fillId="0" borderId="0" xfId="267" applyFont="1" applyFill="1"/>
    <xf numFmtId="171" fontId="3" fillId="0" borderId="0" xfId="2" applyNumberFormat="1"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67" fontId="4" fillId="0" borderId="9" xfId="2" applyNumberFormat="1" applyFont="1" applyFill="1" applyBorder="1" applyAlignment="1">
      <alignment horizontal="right"/>
    </xf>
    <xf numFmtId="172" fontId="4" fillId="0" borderId="0" xfId="253" applyNumberFormat="1" applyFont="1" applyFill="1"/>
    <xf numFmtId="166" fontId="4" fillId="0" borderId="9" xfId="2" applyNumberFormat="1" applyFont="1" applyFill="1" applyBorder="1" applyAlignment="1">
      <alignment horizontal="right"/>
    </xf>
    <xf numFmtId="43" fontId="4" fillId="0" borderId="0" xfId="2" applyFont="1" applyFill="1"/>
    <xf numFmtId="173" fontId="4" fillId="0" borderId="0" xfId="267" applyNumberFormat="1" applyFont="1" applyFill="1" applyBorder="1"/>
    <xf numFmtId="167" fontId="4" fillId="0" borderId="9" xfId="2" applyNumberFormat="1" applyFont="1" applyFill="1" applyBorder="1"/>
    <xf numFmtId="171" fontId="32" fillId="0" borderId="9" xfId="2"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166" fontId="9" fillId="0" borderId="4" xfId="2" applyNumberFormat="1" applyFont="1" applyFill="1" applyBorder="1" applyAlignment="1">
      <alignment horizontal="right"/>
    </xf>
    <xf numFmtId="166" fontId="3" fillId="0" borderId="0" xfId="2" applyNumberFormat="1" applyFont="1" applyFill="1" applyBorder="1" applyAlignment="1">
      <alignment horizontal="right"/>
    </xf>
    <xf numFmtId="0" fontId="3" fillId="0" borderId="0" xfId="267" applyFont="1" applyFill="1" applyAlignment="1">
      <alignment horizontal="left"/>
    </xf>
    <xf numFmtId="166" fontId="9" fillId="0" borderId="3" xfId="2" applyNumberFormat="1" applyFont="1" applyFill="1" applyBorder="1"/>
    <xf numFmtId="167" fontId="4" fillId="0" borderId="0" xfId="269" applyNumberFormat="1" applyFont="1" applyFill="1" applyBorder="1"/>
    <xf numFmtId="0" fontId="4" fillId="0" borderId="0" xfId="314" applyFont="1" applyFill="1" applyAlignment="1"/>
    <xf numFmtId="0" fontId="4" fillId="0" borderId="0" xfId="314" applyFont="1" applyFill="1" applyAlignment="1">
      <alignment vertical="center"/>
    </xf>
    <xf numFmtId="0" fontId="3" fillId="0" borderId="0" xfId="314" applyFont="1" applyFill="1" applyAlignment="1"/>
    <xf numFmtId="166" fontId="4" fillId="0" borderId="0" xfId="2" applyNumberFormat="1" applyFont="1" applyFill="1" applyAlignment="1"/>
    <xf numFmtId="182" fontId="4" fillId="0" borderId="0" xfId="314" applyNumberFormat="1" applyFont="1" applyFill="1" applyAlignment="1"/>
    <xf numFmtId="166" fontId="4" fillId="0" borderId="0" xfId="2" applyNumberFormat="1" applyFont="1" applyFill="1" applyBorder="1" applyAlignment="1">
      <alignment horizontal="right"/>
    </xf>
    <xf numFmtId="167" fontId="4" fillId="0" borderId="2" xfId="315" applyNumberFormat="1" applyFont="1" applyFill="1" applyBorder="1"/>
    <xf numFmtId="174" fontId="4" fillId="0" borderId="1" xfId="269" applyNumberFormat="1" applyFont="1" applyFill="1" applyBorder="1"/>
    <xf numFmtId="164" fontId="3" fillId="0" borderId="0" xfId="1" applyFont="1" applyFill="1" applyAlignment="1">
      <alignment horizontal="center"/>
    </xf>
    <xf numFmtId="0" fontId="3" fillId="0" borderId="0" xfId="267" applyFont="1" applyFill="1" applyAlignment="1">
      <alignment horizontal="center"/>
    </xf>
    <xf numFmtId="168" fontId="4" fillId="0" borderId="0" xfId="269" applyNumberFormat="1" applyFont="1" applyFill="1" applyBorder="1"/>
    <xf numFmtId="164" fontId="3" fillId="0" borderId="0" xfId="1" applyFont="1" applyFill="1" applyAlignment="1">
      <alignment horizontal="center"/>
    </xf>
    <xf numFmtId="166" fontId="4" fillId="0" borderId="2" xfId="2" applyNumberFormat="1" applyFont="1" applyFill="1" applyBorder="1" applyAlignment="1">
      <alignment horizontal="right"/>
    </xf>
    <xf numFmtId="166" fontId="8" fillId="0" borderId="4" xfId="2" applyNumberFormat="1" applyFont="1" applyFill="1" applyBorder="1"/>
    <xf numFmtId="166" fontId="8" fillId="0" borderId="2" xfId="2" applyNumberFormat="1" applyFont="1" applyFill="1" applyBorder="1"/>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0" xfId="2" applyNumberFormat="1" applyFont="1" applyFill="1"/>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Alignment="1" applyProtection="1">
      <protection locked="0"/>
    </xf>
    <xf numFmtId="165" fontId="4" fillId="0" borderId="0" xfId="2" applyNumberFormat="1" applyFont="1" applyFill="1" applyBorder="1"/>
    <xf numFmtId="0" fontId="4" fillId="0" borderId="0" xfId="269" applyFont="1" applyFill="1" applyBorder="1" applyAlignment="1">
      <alignment horizontal="left" indent="2"/>
    </xf>
    <xf numFmtId="165" fontId="4" fillId="0" borderId="0" xfId="2" applyNumberFormat="1" applyFont="1" applyFill="1" applyAlignment="1">
      <alignment horizontal="left"/>
    </xf>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59" fillId="0" borderId="0" xfId="2" applyNumberFormat="1" applyFont="1" applyFill="1" applyAlignment="1">
      <alignment horizontal="center"/>
    </xf>
    <xf numFmtId="49" fontId="3" fillId="0" borderId="0" xfId="2" quotePrefix="1" applyNumberFormat="1" applyFont="1" applyFill="1" applyBorder="1" applyAlignment="1">
      <alignment horizontal="center"/>
    </xf>
    <xf numFmtId="166" fontId="3" fillId="0" borderId="4" xfId="2" applyNumberFormat="1" applyFont="1" applyFill="1" applyBorder="1" applyAlignment="1">
      <alignment horizontal="right"/>
    </xf>
    <xf numFmtId="166" fontId="3" fillId="0" borderId="2" xfId="2" applyNumberFormat="1" applyFont="1" applyFill="1" applyBorder="1" applyAlignment="1">
      <alignment horizontal="right"/>
    </xf>
    <xf numFmtId="166" fontId="4" fillId="0" borderId="3" xfId="2" applyNumberFormat="1" applyFont="1" applyFill="1" applyBorder="1"/>
    <xf numFmtId="166" fontId="8" fillId="0" borderId="22" xfId="2" applyNumberFormat="1" applyFont="1" applyFill="1" applyBorder="1"/>
    <xf numFmtId="166" fontId="9" fillId="0" borderId="0" xfId="2" applyNumberFormat="1" applyFont="1" applyFill="1" applyBorder="1"/>
    <xf numFmtId="166" fontId="8" fillId="0" borderId="23" xfId="2" applyNumberFormat="1" applyFont="1" applyFill="1" applyBorder="1"/>
    <xf numFmtId="165" fontId="4" fillId="0" borderId="0" xfId="2" applyNumberFormat="1" applyFont="1" applyFill="1" applyBorder="1" applyAlignment="1">
      <alignment horizontal="right"/>
    </xf>
    <xf numFmtId="164" fontId="4" fillId="0" borderId="0" xfId="1" applyFont="1" applyFill="1" applyBorder="1"/>
    <xf numFmtId="166" fontId="8" fillId="0" borderId="4" xfId="2" applyNumberFormat="1" applyFont="1" applyFill="1" applyBorder="1" applyAlignment="1">
      <alignment horizontal="right"/>
    </xf>
    <xf numFmtId="165" fontId="3" fillId="0" borderId="0" xfId="2" quotePrefix="1" applyNumberFormat="1" applyFont="1" applyFill="1" applyBorder="1" applyAlignment="1" applyProtection="1">
      <alignment horizontal="center"/>
      <protection locked="0"/>
    </xf>
    <xf numFmtId="165" fontId="3" fillId="0" borderId="6" xfId="2" applyNumberFormat="1" applyFont="1" applyFill="1" applyBorder="1" applyAlignment="1">
      <alignment horizontal="center"/>
    </xf>
    <xf numFmtId="0" fontId="57" fillId="0" borderId="0" xfId="269" applyFont="1" applyFill="1"/>
    <xf numFmtId="165" fontId="57" fillId="0" borderId="0" xfId="2" applyNumberFormat="1" applyFont="1" applyFill="1"/>
    <xf numFmtId="0" fontId="0" fillId="0" borderId="0" xfId="0" applyFill="1"/>
    <xf numFmtId="0" fontId="3" fillId="0" borderId="0" xfId="2" applyNumberFormat="1" applyFont="1" applyFill="1" applyAlignment="1">
      <alignment horizontal="left"/>
    </xf>
    <xf numFmtId="166" fontId="8" fillId="0" borderId="0" xfId="2" applyNumberFormat="1" applyFont="1" applyFill="1" applyBorder="1"/>
    <xf numFmtId="0" fontId="37" fillId="0" borderId="0" xfId="314" applyFont="1" applyFill="1" applyAlignment="1"/>
    <xf numFmtId="165" fontId="4" fillId="26" borderId="0" xfId="2" applyNumberFormat="1" applyFont="1" applyFill="1" applyAlignment="1"/>
    <xf numFmtId="165" fontId="4" fillId="26" borderId="0" xfId="2" applyNumberFormat="1" applyFont="1" applyFill="1" applyAlignment="1" applyProtection="1">
      <protection locked="0"/>
    </xf>
    <xf numFmtId="165" fontId="3" fillId="26" borderId="0" xfId="2" applyNumberFormat="1" applyFont="1" applyFill="1" applyAlignment="1" applyProtection="1">
      <protection locked="0"/>
    </xf>
    <xf numFmtId="165" fontId="4" fillId="26" borderId="0" xfId="2" applyNumberFormat="1" applyFont="1" applyFill="1" applyBorder="1"/>
    <xf numFmtId="44" fontId="4" fillId="26" borderId="8" xfId="253" applyNumberFormat="1" applyFont="1" applyFill="1" applyBorder="1"/>
    <xf numFmtId="44" fontId="4" fillId="26" borderId="0" xfId="253" applyNumberFormat="1" applyFont="1" applyFill="1" applyBorder="1"/>
    <xf numFmtId="44" fontId="4" fillId="26" borderId="0" xfId="253" applyFont="1" applyFill="1"/>
    <xf numFmtId="0" fontId="3" fillId="0" borderId="0" xfId="269" applyFont="1" applyFill="1" applyAlignment="1">
      <alignment horizontal="center"/>
    </xf>
    <xf numFmtId="165" fontId="3" fillId="0" borderId="0" xfId="2" applyNumberFormat="1" applyFont="1" applyFill="1" applyBorder="1" applyAlignment="1">
      <alignment horizontal="center"/>
    </xf>
    <xf numFmtId="164" fontId="3" fillId="0" borderId="0" xfId="1" applyFont="1" applyFill="1" applyAlignment="1">
      <alignment horizontal="center"/>
    </xf>
    <xf numFmtId="0" fontId="55" fillId="0" borderId="0" xfId="314" applyFont="1" applyFill="1" applyAlignment="1"/>
    <xf numFmtId="39" fontId="4" fillId="0" borderId="0" xfId="314" applyNumberFormat="1" applyFont="1" applyFill="1" applyAlignment="1"/>
    <xf numFmtId="37" fontId="4" fillId="0" borderId="0" xfId="314" applyNumberFormat="1" applyFont="1" applyFill="1" applyAlignment="1"/>
    <xf numFmtId="179" fontId="4" fillId="0" borderId="0" xfId="314" applyNumberFormat="1" applyFont="1" applyFill="1" applyAlignment="1"/>
    <xf numFmtId="178" fontId="4" fillId="0" borderId="0" xfId="335" applyNumberFormat="1" applyFont="1" applyFill="1" applyAlignment="1"/>
    <xf numFmtId="178" fontId="4" fillId="0" borderId="1" xfId="335" applyNumberFormat="1" applyFont="1" applyFill="1" applyBorder="1" applyAlignment="1"/>
    <xf numFmtId="178" fontId="4" fillId="0" borderId="0" xfId="314" applyNumberFormat="1" applyFont="1" applyFill="1" applyAlignment="1"/>
    <xf numFmtId="10" fontId="4" fillId="0" borderId="0" xfId="314" applyNumberFormat="1" applyFont="1" applyFill="1" applyAlignment="1"/>
    <xf numFmtId="180" fontId="4" fillId="0" borderId="0" xfId="314" applyNumberFormat="1" applyFont="1" applyFill="1" applyAlignment="1"/>
    <xf numFmtId="172" fontId="4" fillId="0" borderId="0" xfId="314" applyNumberFormat="1" applyFont="1" applyFill="1" applyAlignment="1"/>
    <xf numFmtId="0" fontId="4" fillId="0" borderId="0" xfId="314" applyFont="1" applyFill="1">
      <alignment vertical="top"/>
    </xf>
    <xf numFmtId="42" fontId="4" fillId="0" borderId="0" xfId="314" applyNumberFormat="1" applyFont="1" applyFill="1">
      <alignment vertical="top"/>
    </xf>
    <xf numFmtId="178" fontId="4" fillId="0" borderId="0" xfId="314" applyNumberFormat="1" applyFont="1" applyFill="1" applyBorder="1" applyAlignment="1"/>
    <xf numFmtId="0" fontId="4" fillId="0" borderId="0" xfId="314" applyFont="1" applyFill="1" applyBorder="1" applyAlignment="1"/>
    <xf numFmtId="165" fontId="10" fillId="0" borderId="0" xfId="2" applyNumberFormat="1" applyFont="1" applyFill="1"/>
    <xf numFmtId="168" fontId="4" fillId="0" borderId="0" xfId="253" applyNumberFormat="1" applyFont="1" applyFill="1" applyBorder="1"/>
    <xf numFmtId="170" fontId="4" fillId="0" borderId="0" xfId="2" applyNumberFormat="1" applyFont="1" applyFill="1" applyBorder="1"/>
    <xf numFmtId="44" fontId="4" fillId="0" borderId="8" xfId="253" applyNumberFormat="1" applyFont="1" applyFill="1" applyBorder="1"/>
    <xf numFmtId="44" fontId="4" fillId="0" borderId="0" xfId="253" applyNumberFormat="1" applyFont="1" applyFill="1"/>
    <xf numFmtId="44" fontId="4" fillId="0" borderId="0" xfId="253" applyFont="1" applyFill="1"/>
    <xf numFmtId="0" fontId="56" fillId="0" borderId="0" xfId="314" applyFont="1" applyFill="1" applyAlignment="1">
      <alignment horizontal="left" vertical="top" indent="2"/>
    </xf>
    <xf numFmtId="165" fontId="3" fillId="0" borderId="0" xfId="2" applyNumberFormat="1" applyFont="1" applyFill="1" applyBorder="1" applyAlignment="1">
      <alignment horizontal="center"/>
    </xf>
    <xf numFmtId="165" fontId="3" fillId="26" borderId="0" xfId="2" applyNumberFormat="1" applyFont="1" applyFill="1"/>
    <xf numFmtId="166" fontId="4" fillId="26" borderId="1" xfId="2" applyNumberFormat="1" applyFont="1" applyFill="1" applyBorder="1"/>
    <xf numFmtId="166" fontId="4" fillId="26" borderId="0" xfId="2" applyNumberFormat="1" applyFont="1" applyFill="1" applyBorder="1"/>
    <xf numFmtId="168" fontId="4" fillId="26" borderId="8" xfId="253" applyNumberFormat="1" applyFont="1" applyFill="1" applyBorder="1"/>
    <xf numFmtId="165" fontId="10" fillId="26" borderId="0" xfId="2" applyNumberFormat="1" applyFont="1" applyFill="1"/>
    <xf numFmtId="168" fontId="4" fillId="26" borderId="0" xfId="253" applyNumberFormat="1" applyFont="1" applyFill="1" applyBorder="1"/>
    <xf numFmtId="165" fontId="4" fillId="26" borderId="0" xfId="2" applyNumberFormat="1" applyFont="1" applyFill="1" applyBorder="1" applyAlignment="1" applyProtection="1">
      <protection locked="0"/>
    </xf>
    <xf numFmtId="0" fontId="64" fillId="0" borderId="0" xfId="0" applyFont="1" applyFill="1"/>
    <xf numFmtId="165" fontId="3" fillId="0" borderId="0" xfId="2" applyNumberFormat="1" applyFont="1" applyFill="1" applyBorder="1" applyAlignment="1">
      <alignment horizontal="center"/>
    </xf>
    <xf numFmtId="0" fontId="3" fillId="0" borderId="0" xfId="269" applyFont="1" applyFill="1" applyAlignment="1">
      <alignment horizontal="center"/>
    </xf>
    <xf numFmtId="165" fontId="3" fillId="0" borderId="0" xfId="2" applyNumberFormat="1" applyFont="1" applyFill="1" applyBorder="1" applyAlignment="1">
      <alignment horizontal="center"/>
    </xf>
    <xf numFmtId="166" fontId="4" fillId="0" borderId="1" xfId="312" applyNumberFormat="1" applyFont="1" applyFill="1" applyBorder="1"/>
    <xf numFmtId="166" fontId="4" fillId="0" borderId="0" xfId="312" applyNumberFormat="1" applyFont="1" applyFill="1" applyBorder="1"/>
    <xf numFmtId="166" fontId="4" fillId="0" borderId="0" xfId="312" applyNumberFormat="1" applyFont="1" applyFill="1"/>
    <xf numFmtId="165" fontId="3" fillId="0" borderId="0" xfId="2" applyNumberFormat="1" applyFont="1" applyFill="1"/>
    <xf numFmtId="174" fontId="4" fillId="0" borderId="0" xfId="269" applyNumberFormat="1" applyFont="1" applyFill="1" applyBorder="1"/>
    <xf numFmtId="176" fontId="4" fillId="0" borderId="0" xfId="269" applyNumberFormat="1" applyFont="1" applyFill="1" applyBorder="1"/>
    <xf numFmtId="171" fontId="3" fillId="0" borderId="0" xfId="2" quotePrefix="1" applyNumberFormat="1" applyFont="1" applyFill="1" applyBorder="1" applyAlignment="1">
      <alignment horizontal="center"/>
    </xf>
    <xf numFmtId="165" fontId="4" fillId="0" borderId="0" xfId="2" applyNumberFormat="1" applyFont="1" applyFill="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174" fontId="4" fillId="0" borderId="7" xfId="2" applyNumberFormat="1" applyFont="1" applyFill="1" applyBorder="1"/>
    <xf numFmtId="0" fontId="4" fillId="0" borderId="0" xfId="269" quotePrefix="1" applyFont="1" applyFill="1" applyAlignment="1">
      <alignment horizontal="left" indent="2"/>
    </xf>
    <xf numFmtId="166" fontId="4" fillId="0" borderId="0" xfId="312" applyNumberFormat="1" applyFont="1" applyFill="1" applyAlignment="1"/>
    <xf numFmtId="0" fontId="4" fillId="0" borderId="0" xfId="314" applyFont="1" applyFill="1" applyAlignment="1"/>
    <xf numFmtId="178" fontId="4" fillId="0" borderId="0" xfId="335" applyNumberFormat="1" applyFont="1" applyFill="1" applyAlignment="1"/>
    <xf numFmtId="178" fontId="4" fillId="0" borderId="1" xfId="335" applyNumberFormat="1" applyFont="1" applyFill="1" applyBorder="1" applyAlignment="1"/>
    <xf numFmtId="37" fontId="4" fillId="0" borderId="0" xfId="314" applyNumberFormat="1" applyFont="1" applyFill="1" applyAlignment="1"/>
    <xf numFmtId="179" fontId="4" fillId="0" borderId="0" xfId="314" applyNumberFormat="1" applyFont="1" applyFill="1" applyAlignment="1"/>
    <xf numFmtId="178" fontId="4" fillId="0" borderId="0" xfId="314" applyNumberFormat="1" applyFont="1" applyFill="1" applyAlignment="1"/>
    <xf numFmtId="178" fontId="4" fillId="0" borderId="0" xfId="314" applyNumberFormat="1" applyFont="1" applyFill="1" applyBorder="1" applyAlignment="1"/>
    <xf numFmtId="180" fontId="4" fillId="0" borderId="0" xfId="314" applyNumberFormat="1" applyFont="1" applyFill="1" applyAlignment="1"/>
    <xf numFmtId="181" fontId="4" fillId="0" borderId="0" xfId="314" applyNumberFormat="1" applyFont="1" applyFill="1" applyAlignment="1"/>
    <xf numFmtId="0" fontId="4" fillId="0" borderId="0" xfId="314" applyFont="1" applyFill="1">
      <alignment vertical="top"/>
    </xf>
    <xf numFmtId="166" fontId="4" fillId="0" borderId="0" xfId="2" applyNumberFormat="1" applyFont="1" applyFill="1" applyAlignment="1">
      <alignment vertical="top"/>
    </xf>
    <xf numFmtId="182" fontId="4" fillId="0" borderId="0" xfId="314" applyNumberFormat="1" applyFont="1" applyFill="1" applyAlignment="1"/>
    <xf numFmtId="165" fontId="3" fillId="0" borderId="0" xfId="2" applyNumberFormat="1" applyFont="1" applyFill="1" applyBorder="1" applyAlignment="1">
      <alignment horizontal="center"/>
    </xf>
    <xf numFmtId="0" fontId="3" fillId="0" borderId="0" xfId="269" applyFont="1" applyFill="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4" fontId="3" fillId="0" borderId="0" xfId="1" applyFont="1" applyFill="1" applyAlignment="1">
      <alignment horizontal="center"/>
    </xf>
    <xf numFmtId="165" fontId="10" fillId="0" borderId="0" xfId="2" applyNumberFormat="1" applyFont="1" applyFill="1" applyAlignment="1">
      <alignment horizontal="left"/>
    </xf>
    <xf numFmtId="166" fontId="9" fillId="0" borderId="24" xfId="2" applyNumberFormat="1" applyFont="1" applyFill="1" applyBorder="1" applyAlignment="1">
      <alignment horizontal="right"/>
    </xf>
    <xf numFmtId="167" fontId="60" fillId="0" borderId="0" xfId="3" applyNumberFormat="1" applyFont="1" applyFill="1" applyBorder="1"/>
    <xf numFmtId="166" fontId="3" fillId="0" borderId="24" xfId="2" applyNumberFormat="1" applyFont="1" applyFill="1" applyBorder="1"/>
    <xf numFmtId="167" fontId="60" fillId="0" borderId="3" xfId="3" applyNumberFormat="1" applyFont="1" applyFill="1" applyBorder="1"/>
    <xf numFmtId="165" fontId="3" fillId="0" borderId="0" xfId="2" applyNumberFormat="1" applyFont="1" applyFill="1" applyBorder="1" applyAlignment="1">
      <alignment horizontal="center"/>
    </xf>
    <xf numFmtId="165" fontId="3" fillId="0" borderId="0" xfId="2" applyNumberFormat="1" applyFont="1" applyFill="1" applyBorder="1" applyAlignment="1">
      <alignment horizontal="center"/>
    </xf>
    <xf numFmtId="17" fontId="59" fillId="0" borderId="0" xfId="2" applyNumberFormat="1" applyFont="1" applyFill="1" applyAlignment="1">
      <alignment horizontal="center"/>
    </xf>
    <xf numFmtId="165" fontId="3" fillId="0" borderId="0" xfId="2" applyNumberFormat="1" applyFont="1" applyFill="1" applyBorder="1" applyAlignment="1">
      <alignment horizontal="center"/>
    </xf>
    <xf numFmtId="0" fontId="3" fillId="0" borderId="0" xfId="269" applyFont="1" applyFill="1" applyAlignment="1">
      <alignment horizontal="center"/>
    </xf>
    <xf numFmtId="43" fontId="4" fillId="0" borderId="0" xfId="269" applyNumberFormat="1" applyFont="1" applyFill="1" applyBorder="1"/>
    <xf numFmtId="165" fontId="3" fillId="26" borderId="0" xfId="2" applyNumberFormat="1" applyFont="1" applyFill="1" applyBorder="1" applyAlignment="1" applyProtection="1">
      <protection locked="0"/>
    </xf>
    <xf numFmtId="165" fontId="4" fillId="0" borderId="0" xfId="2" applyNumberFormat="1" applyFont="1" applyFill="1" applyBorder="1" applyAlignment="1" applyProtection="1"/>
    <xf numFmtId="165" fontId="3" fillId="0" borderId="0" xfId="2" applyNumberFormat="1" applyFont="1" applyFill="1" applyBorder="1" applyAlignment="1" applyProtection="1">
      <protection locked="0"/>
    </xf>
    <xf numFmtId="166" fontId="3" fillId="0" borderId="0" xfId="312" applyNumberFormat="1" applyFont="1" applyFill="1"/>
    <xf numFmtId="165" fontId="4" fillId="0" borderId="0" xfId="2" applyNumberFormat="1" applyFont="1" applyFill="1" applyBorder="1" applyAlignment="1">
      <alignment horizontal="center"/>
    </xf>
    <xf numFmtId="164" fontId="3" fillId="0" borderId="0" xfId="1" applyFont="1" applyFill="1" applyAlignment="1">
      <alignment horizontal="center"/>
    </xf>
    <xf numFmtId="166" fontId="4" fillId="0" borderId="2" xfId="312" applyNumberFormat="1" applyFont="1" applyFill="1" applyBorder="1"/>
    <xf numFmtId="166" fontId="3" fillId="0" borderId="4" xfId="312" applyNumberFormat="1" applyFont="1" applyFill="1" applyBorder="1" applyAlignment="1">
      <alignment horizontal="right"/>
    </xf>
    <xf numFmtId="166" fontId="4" fillId="0" borderId="2" xfId="312" applyNumberFormat="1" applyFont="1" applyFill="1" applyBorder="1" applyAlignment="1">
      <alignment horizontal="right"/>
    </xf>
    <xf numFmtId="166" fontId="8" fillId="0" borderId="2" xfId="312" applyNumberFormat="1" applyFont="1" applyFill="1" applyBorder="1" applyAlignment="1">
      <alignment horizontal="right"/>
    </xf>
    <xf numFmtId="166" fontId="3" fillId="0" borderId="2" xfId="312" applyNumberFormat="1" applyFont="1" applyFill="1" applyBorder="1" applyAlignment="1">
      <alignment horizontal="right"/>
    </xf>
    <xf numFmtId="166" fontId="4" fillId="0" borderId="3" xfId="312" applyNumberFormat="1" applyFont="1" applyFill="1" applyBorder="1"/>
    <xf numFmtId="166" fontId="8" fillId="0" borderId="3" xfId="312" applyNumberFormat="1" applyFont="1" applyFill="1" applyBorder="1"/>
    <xf numFmtId="166" fontId="9" fillId="0" borderId="3" xfId="312" applyNumberFormat="1" applyFont="1" applyFill="1" applyBorder="1"/>
    <xf numFmtId="166" fontId="9" fillId="0" borderId="2" xfId="312" applyNumberFormat="1" applyFont="1" applyFill="1" applyBorder="1" applyAlignment="1">
      <alignment horizontal="right"/>
    </xf>
    <xf numFmtId="166" fontId="4" fillId="0" borderId="0" xfId="312" applyNumberFormat="1" applyFont="1" applyFill="1" applyBorder="1" applyAlignment="1">
      <alignment horizontal="right"/>
    </xf>
    <xf numFmtId="166" fontId="8" fillId="0" borderId="4" xfId="312" applyNumberFormat="1" applyFont="1" applyFill="1" applyBorder="1" applyAlignment="1">
      <alignment horizontal="right"/>
    </xf>
    <xf numFmtId="166" fontId="60" fillId="0" borderId="0" xfId="312" applyNumberFormat="1" applyFont="1" applyFill="1" applyBorder="1"/>
    <xf numFmtId="165" fontId="3" fillId="0" borderId="0" xfId="2" applyNumberFormat="1" applyFont="1" applyFill="1" applyBorder="1" applyAlignment="1">
      <alignment horizontal="center"/>
    </xf>
    <xf numFmtId="0" fontId="4" fillId="26" borderId="0" xfId="314" applyFont="1" applyFill="1" applyAlignment="1"/>
    <xf numFmtId="37" fontId="4" fillId="26" borderId="0" xfId="314" applyNumberFormat="1" applyFont="1" applyFill="1" applyAlignment="1"/>
    <xf numFmtId="181" fontId="4" fillId="26" borderId="0" xfId="314" applyNumberFormat="1" applyFont="1" applyFill="1" applyAlignment="1"/>
    <xf numFmtId="178" fontId="4" fillId="26" borderId="0" xfId="314" applyNumberFormat="1" applyFont="1" applyFill="1" applyAlignment="1"/>
    <xf numFmtId="0" fontId="3" fillId="26" borderId="0" xfId="314" applyFont="1" applyFill="1" applyAlignment="1"/>
    <xf numFmtId="0" fontId="55" fillId="26" borderId="0" xfId="314" applyFont="1" applyFill="1" applyAlignment="1"/>
    <xf numFmtId="182" fontId="4" fillId="26" borderId="0" xfId="314" applyNumberFormat="1" applyFont="1" applyFill="1" applyAlignment="1"/>
    <xf numFmtId="166" fontId="4" fillId="26" borderId="0" xfId="312" applyNumberFormat="1" applyFont="1" applyFill="1" applyAlignment="1"/>
    <xf numFmtId="0" fontId="4" fillId="26" borderId="0" xfId="314" applyFont="1" applyFill="1">
      <alignment vertical="top"/>
    </xf>
    <xf numFmtId="0" fontId="4" fillId="26" borderId="0" xfId="314" applyFont="1" applyFill="1" applyAlignment="1">
      <alignment horizontal="left" indent="2"/>
    </xf>
    <xf numFmtId="166" fontId="4" fillId="26" borderId="0" xfId="2" applyNumberFormat="1" applyFont="1" applyFill="1" applyAlignment="1">
      <alignment vertical="top"/>
    </xf>
    <xf numFmtId="167" fontId="4" fillId="26" borderId="2" xfId="315" applyNumberFormat="1" applyFont="1" applyFill="1" applyBorder="1"/>
    <xf numFmtId="166" fontId="4" fillId="26" borderId="0" xfId="312" applyNumberFormat="1" applyFont="1" applyFill="1"/>
    <xf numFmtId="164" fontId="4" fillId="26" borderId="0" xfId="1" applyFont="1" applyFill="1"/>
    <xf numFmtId="166" fontId="4" fillId="26" borderId="2" xfId="2" applyNumberFormat="1" applyFont="1" applyFill="1" applyBorder="1"/>
    <xf numFmtId="166" fontId="4" fillId="26" borderId="2" xfId="312" applyNumberFormat="1" applyFont="1" applyFill="1" applyBorder="1"/>
    <xf numFmtId="166" fontId="8" fillId="26" borderId="2" xfId="2" applyNumberFormat="1" applyFont="1" applyFill="1" applyBorder="1"/>
    <xf numFmtId="166" fontId="8" fillId="26" borderId="2" xfId="312" applyNumberFormat="1" applyFont="1" applyFill="1" applyBorder="1"/>
    <xf numFmtId="168" fontId="4" fillId="26" borderId="8" xfId="269" applyNumberFormat="1" applyFont="1" applyFill="1" applyBorder="1" applyAlignment="1">
      <alignment vertical="center"/>
    </xf>
    <xf numFmtId="167" fontId="4" fillId="26" borderId="0" xfId="253" applyNumberFormat="1" applyFont="1" applyFill="1" applyBorder="1"/>
    <xf numFmtId="164" fontId="3" fillId="26" borderId="1" xfId="1" applyFont="1" applyFill="1" applyBorder="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4" fontId="3" fillId="0" borderId="0" xfId="1" applyFont="1" applyFill="1" applyAlignment="1">
      <alignment horizontal="center"/>
    </xf>
    <xf numFmtId="0" fontId="3" fillId="0" borderId="0" xfId="267" applyFont="1" applyFill="1" applyAlignment="1">
      <alignment horizontal="center"/>
    </xf>
    <xf numFmtId="164" fontId="3" fillId="0" borderId="1" xfId="1" applyFont="1" applyFill="1" applyBorder="1" applyAlignment="1">
      <alignment horizontal="center"/>
    </xf>
    <xf numFmtId="0" fontId="3" fillId="0" borderId="0" xfId="269" applyFont="1" applyFill="1" applyAlignment="1">
      <alignment horizontal="center"/>
    </xf>
    <xf numFmtId="0" fontId="3" fillId="0" borderId="0" xfId="313" applyFont="1" applyFill="1" applyAlignment="1">
      <alignment horizontal="center"/>
    </xf>
    <xf numFmtId="0" fontId="3" fillId="0" borderId="0" xfId="314" applyFont="1" applyFill="1" applyAlignment="1">
      <alignment horizontal="center"/>
    </xf>
    <xf numFmtId="0" fontId="3" fillId="0" borderId="1" xfId="314" applyFont="1" applyFill="1" applyBorder="1" applyAlignment="1">
      <alignment horizontal="center" vertical="center"/>
    </xf>
  </cellXfs>
  <cellStyles count="336">
    <cellStyle name="%" xfId="4"/>
    <cellStyle name="% 2" xfId="316"/>
    <cellStyle name="% 3" xfId="317"/>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2" builtinId="3"/>
    <cellStyle name="Comma 2" xfId="2"/>
    <cellStyle name="Comma 2 2" xfId="250"/>
    <cellStyle name="Comma 2 3" xfId="318"/>
    <cellStyle name="Comma 2 4" xfId="319"/>
    <cellStyle name="Comma 3" xfId="251"/>
    <cellStyle name="Comma 3 2" xfId="320"/>
    <cellStyle name="Comma 3 2 2" xfId="321"/>
    <cellStyle name="Comma 3 3" xfId="322"/>
    <cellStyle name="Comma 3 4" xfId="323"/>
    <cellStyle name="Comma 3 5" xfId="324"/>
    <cellStyle name="Comma 4" xfId="252"/>
    <cellStyle name="Comma 4 2" xfId="325"/>
    <cellStyle name="Comma 4 3" xfId="326"/>
    <cellStyle name="Comma 5" xfId="327"/>
    <cellStyle name="Currency" xfId="315" builtinId="4"/>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2 2" xfId="328"/>
    <cellStyle name="Normal 2 3" xfId="329"/>
    <cellStyle name="Normal 3" xfId="256"/>
    <cellStyle name="Normal 3 2" xfId="330"/>
    <cellStyle name="Normal 3 3" xfId="331"/>
    <cellStyle name="Normal 4" xfId="332"/>
    <cellStyle name="Normal 5" xfId="333"/>
    <cellStyle name="Normal_boardpackage" xfId="267"/>
    <cellStyle name="Normal_Bs1199" xfId="268"/>
    <cellStyle name="Normal_Financial Report-Jun 30 2006 - FAS115" xfId="1"/>
    <cellStyle name="Normal_NonGAAP1" xfId="269"/>
    <cellStyle name="Normal_NonGAAP1_Press Release Stats (4) 2" xfId="313"/>
    <cellStyle name="Normal_Press Release Stats (4)" xfId="314"/>
    <cellStyle name="Note 2" xfId="307"/>
    <cellStyle name="Output 2" xfId="308"/>
    <cellStyle name="Percent" xfId="335" builtinId="5"/>
    <cellStyle name="Percent 2" xfId="257"/>
    <cellStyle name="Percent 2 2" xfId="258"/>
    <cellStyle name="Percent 3" xfId="259"/>
    <cellStyle name="Percent 3 2" xfId="270"/>
    <cellStyle name="Percent 4" xfId="334"/>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3</xdr:col>
      <xdr:colOff>771525</xdr:colOff>
      <xdr:row>7</xdr:row>
      <xdr:rowOff>19050</xdr:rowOff>
    </xdr:from>
    <xdr:to>
      <xdr:col>3</xdr:col>
      <xdr:colOff>981075</xdr:colOff>
      <xdr:row>7</xdr:row>
      <xdr:rowOff>133350</xdr:rowOff>
    </xdr:to>
    <xdr:sp macro="" textlink="">
      <xdr:nvSpPr>
        <xdr:cNvPr id="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7"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55"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7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2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69"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201"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203"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204"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0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560</xdr:rowOff>
    </xdr:to>
    <xdr:sp macro="" textlink="">
      <xdr:nvSpPr>
        <xdr:cNvPr id="208"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220"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2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2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2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3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3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3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3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3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4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4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27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7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8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8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8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9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9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318"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2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2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4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350"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374"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376"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39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430"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446"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50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0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2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544"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5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7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57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57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560</xdr:rowOff>
    </xdr:to>
    <xdr:sp macro="" textlink="">
      <xdr:nvSpPr>
        <xdr:cNvPr id="583"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59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9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0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1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1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64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5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6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7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69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725"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74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75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771"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8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9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80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82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2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87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8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9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0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0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92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955"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957"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958"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560</xdr:rowOff>
    </xdr:to>
    <xdr:sp macro="" textlink="">
      <xdr:nvSpPr>
        <xdr:cNvPr id="962"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9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02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3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4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6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072"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104"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12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130"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14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4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6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183"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19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0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1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2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253"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5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6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297"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32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33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332"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560</xdr:rowOff>
    </xdr:to>
    <xdr:sp macro="" textlink="">
      <xdr:nvSpPr>
        <xdr:cNvPr id="1336"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34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5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5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6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7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40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0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1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446"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4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5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478"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502"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50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505"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560</xdr:rowOff>
    </xdr:to>
    <xdr:sp macro="" textlink="">
      <xdr:nvSpPr>
        <xdr:cNvPr id="1509"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52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3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4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5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618"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650"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67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6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77"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78"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79"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0"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1"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2"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3"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4"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5"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6"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7"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8"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89"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0"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1"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2"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3"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4"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5"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6"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7"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8"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699"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700"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701"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702"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703"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704"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705"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7</xdr:col>
      <xdr:colOff>771525</xdr:colOff>
      <xdr:row>7</xdr:row>
      <xdr:rowOff>19050</xdr:rowOff>
    </xdr:from>
    <xdr:to>
      <xdr:col>7</xdr:col>
      <xdr:colOff>981075</xdr:colOff>
      <xdr:row>7</xdr:row>
      <xdr:rowOff>133350</xdr:rowOff>
    </xdr:to>
    <xdr:sp macro="" textlink="">
      <xdr:nvSpPr>
        <xdr:cNvPr id="1706" name="Text Box 4"/>
        <xdr:cNvSpPr txBox="1">
          <a:spLocks noChangeArrowheads="1"/>
        </xdr:cNvSpPr>
      </xdr:nvSpPr>
      <xdr:spPr bwMode="auto">
        <a:xfrm>
          <a:off x="94583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07"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08"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09"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0"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1"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2"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3"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4"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5"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6"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7"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8"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19"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0"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1"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2"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3"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4"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5"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6"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7"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8"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29"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30"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31"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32"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33"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34"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35"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twoCellAnchor>
    <xdr:from>
      <xdr:col>9</xdr:col>
      <xdr:colOff>771525</xdr:colOff>
      <xdr:row>7</xdr:row>
      <xdr:rowOff>19050</xdr:rowOff>
    </xdr:from>
    <xdr:to>
      <xdr:col>9</xdr:col>
      <xdr:colOff>981075</xdr:colOff>
      <xdr:row>7</xdr:row>
      <xdr:rowOff>133350</xdr:rowOff>
    </xdr:to>
    <xdr:sp macro="" textlink="">
      <xdr:nvSpPr>
        <xdr:cNvPr id="1736" name="Text Box 4"/>
        <xdr:cNvSpPr txBox="1">
          <a:spLocks noChangeArrowheads="1"/>
        </xdr:cNvSpPr>
      </xdr:nvSpPr>
      <xdr:spPr bwMode="auto">
        <a:xfrm>
          <a:off x="10906125" y="1200150"/>
          <a:ext cx="209550" cy="1143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771525</xdr:colOff>
      <xdr:row>7</xdr:row>
      <xdr:rowOff>19050</xdr:rowOff>
    </xdr:from>
    <xdr:to>
      <xdr:col>4</xdr:col>
      <xdr:colOff>981075</xdr:colOff>
      <xdr:row>7</xdr:row>
      <xdr:rowOff>133350</xdr:rowOff>
    </xdr:to>
    <xdr:sp macro="" textlink="">
      <xdr:nvSpPr>
        <xdr:cNvPr id="1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49"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87"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0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03"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1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2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4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57"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6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7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301"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33"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35"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336"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340" name="Text Box 3"/>
        <xdr:cNvSpPr txBox="1">
          <a:spLocks noChangeArrowheads="1"/>
        </xdr:cNvSpPr>
      </xdr:nvSpPr>
      <xdr:spPr bwMode="auto">
        <a:xfrm>
          <a:off x="5232363" y="1242620"/>
          <a:ext cx="762000" cy="12954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4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352"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5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5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6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406"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1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3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450"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5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482" name="Text Box 1"/>
        <xdr:cNvSpPr txBox="1">
          <a:spLocks noChangeArrowheads="1"/>
        </xdr:cNvSpPr>
      </xdr:nvSpPr>
      <xdr:spPr bwMode="auto">
        <a:xfrm>
          <a:off x="5366833" y="1168214"/>
          <a:ext cx="7620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06"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08"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28"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566"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8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9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63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680"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12"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14"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715"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719"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8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829"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861"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885"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887"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9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0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940"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5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010"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054"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086"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088"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089"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1093"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0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0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59"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203"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0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235"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259"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26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262"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560</xdr:rowOff>
    </xdr:to>
    <xdr:sp macro="" textlink="">
      <xdr:nvSpPr>
        <xdr:cNvPr id="1266"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277"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0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3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375"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8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407"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3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33"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5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6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2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3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7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7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9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0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4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4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6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7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1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1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57"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5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0"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1"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2"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3"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4"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5"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6"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7"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8"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69"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0"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1"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2"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3"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4"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5"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6"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7"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8"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79"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0"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1"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2"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3"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4"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5"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6"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7"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8"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789"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790"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851381</xdr:colOff>
      <xdr:row>7</xdr:row>
      <xdr:rowOff>69448</xdr:rowOff>
    </xdr:from>
    <xdr:to>
      <xdr:col>10</xdr:col>
      <xdr:colOff>117456</xdr:colOff>
      <xdr:row>7</xdr:row>
      <xdr:rowOff>196811</xdr:rowOff>
    </xdr:to>
    <xdr:sp macro="" textlink="">
      <xdr:nvSpPr>
        <xdr:cNvPr id="1791" name="Text Box 1"/>
        <xdr:cNvSpPr txBox="1">
          <a:spLocks noChangeArrowheads="1"/>
        </xdr:cNvSpPr>
      </xdr:nvSpPr>
      <xdr:spPr bwMode="auto">
        <a:xfrm>
          <a:off x="9966806" y="1040998"/>
          <a:ext cx="551950" cy="89263"/>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792"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793"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794"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795"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796"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851381</xdr:colOff>
      <xdr:row>7</xdr:row>
      <xdr:rowOff>69448</xdr:rowOff>
    </xdr:from>
    <xdr:to>
      <xdr:col>10</xdr:col>
      <xdr:colOff>117456</xdr:colOff>
      <xdr:row>7</xdr:row>
      <xdr:rowOff>196811</xdr:rowOff>
    </xdr:to>
    <xdr:sp macro="" textlink="">
      <xdr:nvSpPr>
        <xdr:cNvPr id="1797" name="Text Box 1"/>
        <xdr:cNvSpPr txBox="1">
          <a:spLocks noChangeArrowheads="1"/>
        </xdr:cNvSpPr>
      </xdr:nvSpPr>
      <xdr:spPr bwMode="auto">
        <a:xfrm>
          <a:off x="9966806" y="1040998"/>
          <a:ext cx="551950" cy="89263"/>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798"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799"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00"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01"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02"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851381</xdr:colOff>
      <xdr:row>7</xdr:row>
      <xdr:rowOff>69448</xdr:rowOff>
    </xdr:from>
    <xdr:to>
      <xdr:col>10</xdr:col>
      <xdr:colOff>117456</xdr:colOff>
      <xdr:row>7</xdr:row>
      <xdr:rowOff>196811</xdr:rowOff>
    </xdr:to>
    <xdr:sp macro="" textlink="">
      <xdr:nvSpPr>
        <xdr:cNvPr id="1803" name="Text Box 1"/>
        <xdr:cNvSpPr txBox="1">
          <a:spLocks noChangeArrowheads="1"/>
        </xdr:cNvSpPr>
      </xdr:nvSpPr>
      <xdr:spPr bwMode="auto">
        <a:xfrm>
          <a:off x="9966806" y="1040998"/>
          <a:ext cx="551950" cy="89263"/>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04"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05"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06"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07"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08"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762000</xdr:colOff>
      <xdr:row>7</xdr:row>
      <xdr:rowOff>57150</xdr:rowOff>
    </xdr:from>
    <xdr:to>
      <xdr:col>10</xdr:col>
      <xdr:colOff>38100</xdr:colOff>
      <xdr:row>7</xdr:row>
      <xdr:rowOff>171450</xdr:rowOff>
    </xdr:to>
    <xdr:sp macro="" textlink="">
      <xdr:nvSpPr>
        <xdr:cNvPr id="1809" name="Text Box 1"/>
        <xdr:cNvSpPr txBox="1">
          <a:spLocks noChangeArrowheads="1"/>
        </xdr:cNvSpPr>
      </xdr:nvSpPr>
      <xdr:spPr bwMode="auto">
        <a:xfrm>
          <a:off x="9877425" y="1028700"/>
          <a:ext cx="561975" cy="104775"/>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10"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11"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12"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13"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14"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15"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16"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17"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18"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851381</xdr:colOff>
      <xdr:row>7</xdr:row>
      <xdr:rowOff>69448</xdr:rowOff>
    </xdr:from>
    <xdr:to>
      <xdr:col>10</xdr:col>
      <xdr:colOff>117456</xdr:colOff>
      <xdr:row>7</xdr:row>
      <xdr:rowOff>196811</xdr:rowOff>
    </xdr:to>
    <xdr:sp macro="" textlink="">
      <xdr:nvSpPr>
        <xdr:cNvPr id="1819" name="Text Box 1"/>
        <xdr:cNvSpPr txBox="1">
          <a:spLocks noChangeArrowheads="1"/>
        </xdr:cNvSpPr>
      </xdr:nvSpPr>
      <xdr:spPr bwMode="auto">
        <a:xfrm>
          <a:off x="9966806" y="1040998"/>
          <a:ext cx="551950" cy="89263"/>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20"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21"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22"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23"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24"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851381</xdr:colOff>
      <xdr:row>7</xdr:row>
      <xdr:rowOff>69448</xdr:rowOff>
    </xdr:from>
    <xdr:to>
      <xdr:col>10</xdr:col>
      <xdr:colOff>117456</xdr:colOff>
      <xdr:row>7</xdr:row>
      <xdr:rowOff>196811</xdr:rowOff>
    </xdr:to>
    <xdr:sp macro="" textlink="">
      <xdr:nvSpPr>
        <xdr:cNvPr id="1825" name="Text Box 1"/>
        <xdr:cNvSpPr txBox="1">
          <a:spLocks noChangeArrowheads="1"/>
        </xdr:cNvSpPr>
      </xdr:nvSpPr>
      <xdr:spPr bwMode="auto">
        <a:xfrm>
          <a:off x="9966806" y="1040998"/>
          <a:ext cx="551950" cy="89263"/>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26"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27"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28"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29"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30"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762000</xdr:colOff>
      <xdr:row>7</xdr:row>
      <xdr:rowOff>57150</xdr:rowOff>
    </xdr:from>
    <xdr:to>
      <xdr:col>10</xdr:col>
      <xdr:colOff>38100</xdr:colOff>
      <xdr:row>7</xdr:row>
      <xdr:rowOff>171450</xdr:rowOff>
    </xdr:to>
    <xdr:sp macro="" textlink="">
      <xdr:nvSpPr>
        <xdr:cNvPr id="1831" name="Text Box 1"/>
        <xdr:cNvSpPr txBox="1">
          <a:spLocks noChangeArrowheads="1"/>
        </xdr:cNvSpPr>
      </xdr:nvSpPr>
      <xdr:spPr bwMode="auto">
        <a:xfrm>
          <a:off x="9877425" y="1028700"/>
          <a:ext cx="561975" cy="104775"/>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32"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33"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34"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35"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36"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37"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38"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39"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0"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1"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2"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3"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4"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5"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6"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7"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8"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49"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0"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1"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2"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3"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4"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5"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6"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7"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8"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59"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60"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61"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8</xdr:col>
      <xdr:colOff>873793</xdr:colOff>
      <xdr:row>6</xdr:row>
      <xdr:rowOff>147888</xdr:rowOff>
    </xdr:from>
    <xdr:to>
      <xdr:col>10</xdr:col>
      <xdr:colOff>139868</xdr:colOff>
      <xdr:row>7</xdr:row>
      <xdr:rowOff>51134</xdr:rowOff>
    </xdr:to>
    <xdr:sp macro="" textlink="">
      <xdr:nvSpPr>
        <xdr:cNvPr id="1862" name="Text Box 1"/>
        <xdr:cNvSpPr txBox="1">
          <a:spLocks noChangeArrowheads="1"/>
        </xdr:cNvSpPr>
      </xdr:nvSpPr>
      <xdr:spPr bwMode="auto">
        <a:xfrm>
          <a:off x="9989218" y="957513"/>
          <a:ext cx="551950" cy="65171"/>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63"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64"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65"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66"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67"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68"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69"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0"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1"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2"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3"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4"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5"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6"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7"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8"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79"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0"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1"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2"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3"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4"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5"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6"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7"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8"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89"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90"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91"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892"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893"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894"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895"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896"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897"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898"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899"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0"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1"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2"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3"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4"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5"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6"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7"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8"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09"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0"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1"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2"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3"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4"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5"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6"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7"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8"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19"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20"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21"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8</xdr:col>
      <xdr:colOff>771525</xdr:colOff>
      <xdr:row>7</xdr:row>
      <xdr:rowOff>19050</xdr:rowOff>
    </xdr:from>
    <xdr:to>
      <xdr:col>8</xdr:col>
      <xdr:colOff>981075</xdr:colOff>
      <xdr:row>7</xdr:row>
      <xdr:rowOff>133350</xdr:rowOff>
    </xdr:to>
    <xdr:sp macro="" textlink="">
      <xdr:nvSpPr>
        <xdr:cNvPr id="1922" name="Text Box 4"/>
        <xdr:cNvSpPr txBox="1">
          <a:spLocks noChangeArrowheads="1"/>
        </xdr:cNvSpPr>
      </xdr:nvSpPr>
      <xdr:spPr bwMode="auto">
        <a:xfrm>
          <a:off x="9886950"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23"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24"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25"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26"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27"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28"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29"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0"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1"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2"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3"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4"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5"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6"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7"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8"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39"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0"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1"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2"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3"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4"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5"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6"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7"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8"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49"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50"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51"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twoCellAnchor>
    <xdr:from>
      <xdr:col>10</xdr:col>
      <xdr:colOff>771525</xdr:colOff>
      <xdr:row>7</xdr:row>
      <xdr:rowOff>19050</xdr:rowOff>
    </xdr:from>
    <xdr:to>
      <xdr:col>10</xdr:col>
      <xdr:colOff>981075</xdr:colOff>
      <xdr:row>7</xdr:row>
      <xdr:rowOff>133350</xdr:rowOff>
    </xdr:to>
    <xdr:sp macro="" textlink="">
      <xdr:nvSpPr>
        <xdr:cNvPr id="1952" name="Text Box 4"/>
        <xdr:cNvSpPr txBox="1">
          <a:spLocks noChangeArrowheads="1"/>
        </xdr:cNvSpPr>
      </xdr:nvSpPr>
      <xdr:spPr bwMode="auto">
        <a:xfrm>
          <a:off x="11172825" y="990600"/>
          <a:ext cx="209550" cy="1143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9</xdr:row>
      <xdr:rowOff>9525</xdr:rowOff>
    </xdr:from>
    <xdr:to>
      <xdr:col>4</xdr:col>
      <xdr:colOff>9525</xdr:colOff>
      <xdr:row>9</xdr:row>
      <xdr:rowOff>123825</xdr:rowOff>
    </xdr:to>
    <xdr:sp macro="" textlink="">
      <xdr:nvSpPr>
        <xdr:cNvPr id="3" name="Text Box 3"/>
        <xdr:cNvSpPr txBox="1">
          <a:spLocks noChangeArrowheads="1"/>
        </xdr:cNvSpPr>
      </xdr:nvSpPr>
      <xdr:spPr bwMode="auto">
        <a:xfrm>
          <a:off x="6753225" y="1581150"/>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 name="Text Box 1"/>
        <xdr:cNvSpPr txBox="1">
          <a:spLocks noChangeArrowheads="1"/>
        </xdr:cNvSpPr>
      </xdr:nvSpPr>
      <xdr:spPr bwMode="auto">
        <a:xfrm>
          <a:off x="8227093" y="1500438"/>
          <a:ext cx="647200" cy="122321"/>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 name="Text Box 3"/>
        <xdr:cNvSpPr txBox="1">
          <a:spLocks noChangeArrowheads="1"/>
        </xdr:cNvSpPr>
      </xdr:nvSpPr>
      <xdr:spPr bwMode="auto">
        <a:xfrm>
          <a:off x="6753225" y="1581150"/>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11</xdr:col>
      <xdr:colOff>27454</xdr:colOff>
      <xdr:row>9</xdr:row>
      <xdr:rowOff>103655</xdr:rowOff>
    </xdr:from>
    <xdr:to>
      <xdr:col>12</xdr:col>
      <xdr:colOff>222437</xdr:colOff>
      <xdr:row>11</xdr:row>
      <xdr:rowOff>3363</xdr:rowOff>
    </xdr:to>
    <xdr:sp macro="" textlink="">
      <xdr:nvSpPr>
        <xdr:cNvPr id="8" name="Text Box 1"/>
        <xdr:cNvSpPr txBox="1">
          <a:spLocks noChangeArrowheads="1"/>
        </xdr:cNvSpPr>
      </xdr:nvSpPr>
      <xdr:spPr bwMode="auto">
        <a:xfrm>
          <a:off x="12848104" y="1675280"/>
          <a:ext cx="614083" cy="118783"/>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99"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9"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213"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5"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7"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248"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11</xdr:row>
      <xdr:rowOff>560</xdr:rowOff>
    </xdr:to>
    <xdr:sp macro="" textlink="">
      <xdr:nvSpPr>
        <xdr:cNvPr id="252"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6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8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318"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362"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394"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18"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20"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6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7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480"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518"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34"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5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7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88"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632"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4"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6"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667"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11</xdr:row>
      <xdr:rowOff>560</xdr:rowOff>
    </xdr:to>
    <xdr:sp macro="" textlink="">
      <xdr:nvSpPr>
        <xdr:cNvPr id="1671" name="Text Box 3"/>
        <xdr:cNvSpPr txBox="1">
          <a:spLocks noChangeArrowheads="1"/>
        </xdr:cNvSpPr>
      </xdr:nvSpPr>
      <xdr:spPr bwMode="auto">
        <a:xfrm>
          <a:off x="472182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83"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737"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781"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813"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7"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840"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4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855"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909"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953"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5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6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985"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0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11"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0</xdr:col>
      <xdr:colOff>33867</xdr:colOff>
      <xdr:row>39</xdr:row>
      <xdr:rowOff>161355</xdr:rowOff>
    </xdr:from>
    <xdr:to>
      <xdr:col>10</xdr:col>
      <xdr:colOff>914400</xdr:colOff>
      <xdr:row>88</xdr:row>
      <xdr:rowOff>89648</xdr:rowOff>
    </xdr:to>
    <xdr:sp macro="" textlink="">
      <xdr:nvSpPr>
        <xdr:cNvPr id="896" name="TextBox 895"/>
        <xdr:cNvSpPr txBox="1"/>
      </xdr:nvSpPr>
      <xdr:spPr>
        <a:xfrm>
          <a:off x="33867" y="6687661"/>
          <a:ext cx="10589309" cy="7135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a:solidFill>
                <a:schemeClr val="dk1"/>
              </a:solidFill>
              <a:effectLst/>
              <a:latin typeface="+mn-lt"/>
              <a:ea typeface="+mn-ea"/>
              <a:cs typeface="+mn-cs"/>
            </a:rPr>
            <a:t>(1) In March 2015, we established a loss reserve of $31 million for litigation arising from the Facebook IPO in May 2012, which was recorded in general, administrative and other expense.  The reserve was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December 31, 2015 and September 30, 2015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represents amounts reimbursed by applicable insurance coverage which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offsets the loss reserve that was recorded in March 2015.</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Amortization expense related to intangible assets results primarily from business combinations. These non-cash expenses are fixed and amortized over the estimated useful life of the intangible asset acquired.  These expenses generally cannot be changed or influenced by management after the acquisition. Management does not consider these expenses for the purpose of evaluating the performance of the business or its managers or when making decisions to allocate resources. Therefore, such expenses are shown as a non-GAAP adjustment.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During the first quarter of 2015, we performed a comprehensive review of our processes, businesses and systems in a company-wide effort to improve performance, cut costs, and reduce spending. In the first quarter of 2015, we also decided to change our company name from The NASDAQ OMX Group, Inc., to Nasdaq, Inc., which became effective in the third quarter of 2015. We currently estimate that we will recognize net pre-tax restructuring charges of $190 million, consisting of the rebranding of our trade name, severance, asset impairments, facility-related and other costs.  We recognized restructuring charges of $12 million for the three months ended December 31, 2015, $8 million for the three months ended September 30, 2015, $2 million for the three months ended June 30, 2015 and $150 million for the three months ended March 31, 2015 for a total of $172 million for the year ended December 31, 2015.  The remaining amount will be recognized through June 2016.  Restructuring charges are recorded on restructuring plans that have been committed to by management and are, in part, based upon management's best estimates of future events. Changes to the estimates may require future adjustments to the restructuring liabilities.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For the three months and year ended December 31, 2015 and the three months ended September 30, 2015, merger and strategic initiatives expense primarily related to certain strategic initiatives and our acquisition of Dorsey, Wright &amp; Associates, LLC.  For the three months and year ended December 31, 2014, merger and strategic initiatives expense primarily related to our acquisition of the Investor Relations, Public Relations and Multimedia Solutions businesses of Thomson Reuters, or the TR Corporate businesses, and eSpeed and a charge of $23 million related to the reversal of a receivable under a tax sharing agreement with an unrelated party.  The $23 million charge is offset by a tax benefit as described in note 8 below.</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the three months and year ended December 31, 2014, asset impairment charges of $49 million related to certain acquired intangible assets associated with customer relationships ($38 million) and certain technology assets ($11 million).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(6) We record our investment in The Options Clearing Corporation, or OCC, as an equity method investment. Under the equity method of accounting, we recognize our share of earnings or losses of an equity method investee based on our ownership percentage.  As a result of a new capital plan implemented by OCC, we were not able to determine what our share of OCC’s income was for the year ended December 31, 2014 until the first quarter of 2015, when OCC financial statements were made available to us. Therefore, we recorded other income of $13 million in the first quarter of 2015 relating to our share of OCC’s income for the year ended December 31, 2014.</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(7) We previously recorded receivables for expected value added tax, or VAT, refunds based on an approach that had been accepted by the tax authorities in prior years.  The tax authorities have since challenged our approach, and the revised position of the tax authorities was upheld in court during the first quarter of 2015.  As a result, in the first quarter of 2015, we recorded a charge of $12 million for previously recorded receivables based on the court decision.</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(8) For the three months and year ended December 31, 2014, amount includes $23 million associated with the recognition of a previously unrecognized tax benefit.  This amount is offset by the reversal of the receivable described in note 4 above.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xdr:txBody>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29"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0"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1"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2"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3"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4"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5"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6"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7"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8"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39"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0"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1"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2"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3"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4"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5"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6"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7"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8"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49"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50"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51"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52"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53"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54"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55"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56"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57"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8</xdr:col>
      <xdr:colOff>771525</xdr:colOff>
      <xdr:row>9</xdr:row>
      <xdr:rowOff>19050</xdr:rowOff>
    </xdr:from>
    <xdr:to>
      <xdr:col>8</xdr:col>
      <xdr:colOff>981075</xdr:colOff>
      <xdr:row>9</xdr:row>
      <xdr:rowOff>133350</xdr:rowOff>
    </xdr:to>
    <xdr:sp macro="" textlink="">
      <xdr:nvSpPr>
        <xdr:cNvPr id="958" name="Text Box 4"/>
        <xdr:cNvSpPr txBox="1">
          <a:spLocks noChangeArrowheads="1"/>
        </xdr:cNvSpPr>
      </xdr:nvSpPr>
      <xdr:spPr bwMode="auto">
        <a:xfrm>
          <a:off x="10848975"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59"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0"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1"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2"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3"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4"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5"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6"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7"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8"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69"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0"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1"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2"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3"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4"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5"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6"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7"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8"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79"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80"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81"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82"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83"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84"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85"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86"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87"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twoCellAnchor>
    <xdr:from>
      <xdr:col>10</xdr:col>
      <xdr:colOff>771525</xdr:colOff>
      <xdr:row>9</xdr:row>
      <xdr:rowOff>19050</xdr:rowOff>
    </xdr:from>
    <xdr:to>
      <xdr:col>10</xdr:col>
      <xdr:colOff>981075</xdr:colOff>
      <xdr:row>9</xdr:row>
      <xdr:rowOff>133350</xdr:rowOff>
    </xdr:to>
    <xdr:sp macro="" textlink="">
      <xdr:nvSpPr>
        <xdr:cNvPr id="988" name="Text Box 4"/>
        <xdr:cNvSpPr txBox="1">
          <a:spLocks noChangeArrowheads="1"/>
        </xdr:cNvSpPr>
      </xdr:nvSpPr>
      <xdr:spPr bwMode="auto">
        <a:xfrm>
          <a:off x="12192000" y="1590675"/>
          <a:ext cx="209550"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762000</xdr:colOff>
      <xdr:row>9</xdr:row>
      <xdr:rowOff>57150</xdr:rowOff>
    </xdr:from>
    <xdr:to>
      <xdr:col>5</xdr:col>
      <xdr:colOff>38100</xdr:colOff>
      <xdr:row>9</xdr:row>
      <xdr:rowOff>171450</xdr:rowOff>
    </xdr:to>
    <xdr:sp macro="" textlink="">
      <xdr:nvSpPr>
        <xdr:cNvPr id="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4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4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440"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5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6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7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1215278</xdr:colOff>
      <xdr:row>9</xdr:row>
      <xdr:rowOff>9525</xdr:rowOff>
    </xdr:from>
    <xdr:to>
      <xdr:col>3</xdr:col>
      <xdr:colOff>491378</xdr:colOff>
      <xdr:row>9</xdr:row>
      <xdr:rowOff>123825</xdr:rowOff>
    </xdr:to>
    <xdr:sp macro="" textlink="">
      <xdr:nvSpPr>
        <xdr:cNvPr id="478"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8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8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49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9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9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9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0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0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0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0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0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1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1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2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3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54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5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5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5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6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6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6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6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6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6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6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6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7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7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7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7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7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7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7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7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8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8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8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3</xdr:col>
      <xdr:colOff>762000</xdr:colOff>
      <xdr:row>9</xdr:row>
      <xdr:rowOff>57150</xdr:rowOff>
    </xdr:from>
    <xdr:to>
      <xdr:col>5</xdr:col>
      <xdr:colOff>38100</xdr:colOff>
      <xdr:row>9</xdr:row>
      <xdr:rowOff>171450</xdr:rowOff>
    </xdr:to>
    <xdr:sp macro="" textlink="">
      <xdr:nvSpPr>
        <xdr:cNvPr id="59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9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9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9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9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624"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62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1</xdr:col>
      <xdr:colOff>1215278</xdr:colOff>
      <xdr:row>9</xdr:row>
      <xdr:rowOff>9525</xdr:rowOff>
    </xdr:from>
    <xdr:to>
      <xdr:col>3</xdr:col>
      <xdr:colOff>491378</xdr:colOff>
      <xdr:row>9</xdr:row>
      <xdr:rowOff>123825</xdr:rowOff>
    </xdr:to>
    <xdr:sp macro="" textlink="">
      <xdr:nvSpPr>
        <xdr:cNvPr id="627"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767043</xdr:colOff>
      <xdr:row>9</xdr:row>
      <xdr:rowOff>76760</xdr:rowOff>
    </xdr:from>
    <xdr:to>
      <xdr:col>3</xdr:col>
      <xdr:colOff>43143</xdr:colOff>
      <xdr:row>10</xdr:row>
      <xdr:rowOff>560</xdr:rowOff>
    </xdr:to>
    <xdr:sp macro="" textlink="">
      <xdr:nvSpPr>
        <xdr:cNvPr id="631"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6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6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6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6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6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6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6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9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9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69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70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7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0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0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71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7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7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72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2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2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3</xdr:col>
      <xdr:colOff>762000</xdr:colOff>
      <xdr:row>9</xdr:row>
      <xdr:rowOff>57150</xdr:rowOff>
    </xdr:from>
    <xdr:to>
      <xdr:col>5</xdr:col>
      <xdr:colOff>38100</xdr:colOff>
      <xdr:row>9</xdr:row>
      <xdr:rowOff>171450</xdr:rowOff>
    </xdr:to>
    <xdr:sp macro="" textlink="">
      <xdr:nvSpPr>
        <xdr:cNvPr id="741"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4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4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4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4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5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901513</xdr:colOff>
      <xdr:row>9</xdr:row>
      <xdr:rowOff>2354</xdr:rowOff>
    </xdr:from>
    <xdr:to>
      <xdr:col>3</xdr:col>
      <xdr:colOff>177613</xdr:colOff>
      <xdr:row>9</xdr:row>
      <xdr:rowOff>104215</xdr:rowOff>
    </xdr:to>
    <xdr:sp macro="" textlink="">
      <xdr:nvSpPr>
        <xdr:cNvPr id="773"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7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7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9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9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9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9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797"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799"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0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0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0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1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81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1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1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2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3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3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3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1215278</xdr:colOff>
      <xdr:row>9</xdr:row>
      <xdr:rowOff>9525</xdr:rowOff>
    </xdr:from>
    <xdr:to>
      <xdr:col>3</xdr:col>
      <xdr:colOff>491378</xdr:colOff>
      <xdr:row>9</xdr:row>
      <xdr:rowOff>123825</xdr:rowOff>
    </xdr:to>
    <xdr:sp macro="" textlink="">
      <xdr:nvSpPr>
        <xdr:cNvPr id="852"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6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6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86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7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7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8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8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8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9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9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9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0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0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922"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92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9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93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9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9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9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5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5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6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6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6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6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3</xdr:col>
      <xdr:colOff>762000</xdr:colOff>
      <xdr:row>9</xdr:row>
      <xdr:rowOff>57150</xdr:rowOff>
    </xdr:from>
    <xdr:to>
      <xdr:col>5</xdr:col>
      <xdr:colOff>38100</xdr:colOff>
      <xdr:row>9</xdr:row>
      <xdr:rowOff>171450</xdr:rowOff>
    </xdr:to>
    <xdr:sp macro="" textlink="">
      <xdr:nvSpPr>
        <xdr:cNvPr id="966"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7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7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7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7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8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998"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9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100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1</xdr:col>
      <xdr:colOff>1215278</xdr:colOff>
      <xdr:row>9</xdr:row>
      <xdr:rowOff>9525</xdr:rowOff>
    </xdr:from>
    <xdr:to>
      <xdr:col>3</xdr:col>
      <xdr:colOff>491378</xdr:colOff>
      <xdr:row>9</xdr:row>
      <xdr:rowOff>123825</xdr:rowOff>
    </xdr:to>
    <xdr:sp macro="" textlink="">
      <xdr:nvSpPr>
        <xdr:cNvPr id="1001"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767043</xdr:colOff>
      <xdr:row>9</xdr:row>
      <xdr:rowOff>76760</xdr:rowOff>
    </xdr:from>
    <xdr:to>
      <xdr:col>3</xdr:col>
      <xdr:colOff>43143</xdr:colOff>
      <xdr:row>10</xdr:row>
      <xdr:rowOff>560</xdr:rowOff>
    </xdr:to>
    <xdr:sp macro="" textlink="">
      <xdr:nvSpPr>
        <xdr:cNvPr id="1005"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101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1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1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2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2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2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3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3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3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3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4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4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5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6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1071"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7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7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8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8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0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0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0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1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3</xdr:col>
      <xdr:colOff>762000</xdr:colOff>
      <xdr:row>9</xdr:row>
      <xdr:rowOff>57150</xdr:rowOff>
    </xdr:from>
    <xdr:to>
      <xdr:col>5</xdr:col>
      <xdr:colOff>38100</xdr:colOff>
      <xdr:row>9</xdr:row>
      <xdr:rowOff>171450</xdr:rowOff>
    </xdr:to>
    <xdr:sp macro="" textlink="">
      <xdr:nvSpPr>
        <xdr:cNvPr id="1115"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1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1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2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901513</xdr:colOff>
      <xdr:row>9</xdr:row>
      <xdr:rowOff>2354</xdr:rowOff>
    </xdr:from>
    <xdr:to>
      <xdr:col>3</xdr:col>
      <xdr:colOff>177613</xdr:colOff>
      <xdr:row>9</xdr:row>
      <xdr:rowOff>104215</xdr:rowOff>
    </xdr:to>
    <xdr:sp macro="" textlink="">
      <xdr:nvSpPr>
        <xdr:cNvPr id="1147"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6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1171"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7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117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1</xdr:col>
      <xdr:colOff>1215278</xdr:colOff>
      <xdr:row>9</xdr:row>
      <xdr:rowOff>9525</xdr:rowOff>
    </xdr:from>
    <xdr:to>
      <xdr:col>3</xdr:col>
      <xdr:colOff>491378</xdr:colOff>
      <xdr:row>9</xdr:row>
      <xdr:rowOff>123825</xdr:rowOff>
    </xdr:to>
    <xdr:sp macro="" textlink="">
      <xdr:nvSpPr>
        <xdr:cNvPr id="1174"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7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767043</xdr:colOff>
      <xdr:row>9</xdr:row>
      <xdr:rowOff>76760</xdr:rowOff>
    </xdr:from>
    <xdr:to>
      <xdr:col>3</xdr:col>
      <xdr:colOff>43143</xdr:colOff>
      <xdr:row>10</xdr:row>
      <xdr:rowOff>560</xdr:rowOff>
    </xdr:to>
    <xdr:sp macro="" textlink="">
      <xdr:nvSpPr>
        <xdr:cNvPr id="1178"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8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8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1189"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1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1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0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1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12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3</xdr:col>
      <xdr:colOff>762000</xdr:colOff>
      <xdr:row>9</xdr:row>
      <xdr:rowOff>57150</xdr:rowOff>
    </xdr:from>
    <xdr:to>
      <xdr:col>5</xdr:col>
      <xdr:colOff>38100</xdr:colOff>
      <xdr:row>9</xdr:row>
      <xdr:rowOff>171450</xdr:rowOff>
    </xdr:to>
    <xdr:sp macro="" textlink="">
      <xdr:nvSpPr>
        <xdr:cNvPr id="1287"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8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29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3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3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3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3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3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3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3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3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3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3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3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3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3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3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1</xdr:col>
      <xdr:colOff>901513</xdr:colOff>
      <xdr:row>9</xdr:row>
      <xdr:rowOff>2354</xdr:rowOff>
    </xdr:from>
    <xdr:to>
      <xdr:col>3</xdr:col>
      <xdr:colOff>177613</xdr:colOff>
      <xdr:row>9</xdr:row>
      <xdr:rowOff>104215</xdr:rowOff>
    </xdr:to>
    <xdr:sp macro="" textlink="">
      <xdr:nvSpPr>
        <xdr:cNvPr id="1319"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2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3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4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134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1345"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0</xdr:col>
      <xdr:colOff>33867</xdr:colOff>
      <xdr:row>34</xdr:row>
      <xdr:rowOff>152399</xdr:rowOff>
    </xdr:from>
    <xdr:to>
      <xdr:col>9</xdr:col>
      <xdr:colOff>1084729</xdr:colOff>
      <xdr:row>72</xdr:row>
      <xdr:rowOff>89647</xdr:rowOff>
    </xdr:to>
    <xdr:sp macro="" textlink="">
      <xdr:nvSpPr>
        <xdr:cNvPr id="1892" name="TextBox 1891"/>
        <xdr:cNvSpPr txBox="1"/>
      </xdr:nvSpPr>
      <xdr:spPr>
        <a:xfrm>
          <a:off x="33867" y="5764305"/>
          <a:ext cx="10580344" cy="545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 March 2015, we established a loss reserve of $31 million for litigation arising from the Facebook IPO in May 2012, which was recorded in general, administrative and other expense.  The reserve was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December 31, 2015 and September 30, 2015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represents amounts reimbursed by applicable insurance coverage which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offsets the loss reserve that was recorded in March 2015.</a:t>
          </a:r>
          <a:endParaRPr lang="en-US">
            <a:effectLst/>
          </a:endParaRP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Amortization expense related to intangible assets results primarily from business combinations. These non-cash expenses are fixed and amortized over the estimated useful life of the intangible asset acquired.  These expenses generally cannot be changed or influenced by management after the acquisition. Management does not consider these expenses for the purpose of evaluating the performance of the business or its managers or when making decisions to allocate resources. Therefore, such expenses are shown as a non-GAAP adjustment.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During the first quarter of 2015, we performed a comprehensive review of our processes, businesses and systems in a company-wide effort to improve performance, cut costs, and reduce spending. In the first quarter of 2015, we also decided to change our company name from The NASDAQ OMX Group, Inc., to Nasdaq, Inc., which became effective in the third quarter of 2015. We currently estimate that we will recognize net pre-tax restructuring charges of $190 million, consisting of the rebranding of our trade name, severance, asset impairments, facility-related and other costs.  We recognized restructuring charges of $12 million for the three months ended December 31, 2015, $8 million for the three months ended September 30, 2015, $2 million for the three months ended June 30, 2015 and $150 million for the three months ended March 31, 2015 for a total of $172 million for the year ended December 31, 2015.  The remaining amount will be recognized through June 2016.  Restructuring charges are recorded on restructuring plans that have been committed to by management and are, in part, based upon management's best estimates of future events. Changes to the estimates may require future adjustments to the restructuring liabilities.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(4) For the three months and year ended December 31, 2015 and the three months ended September 30, 2015, merger and strategic initiatives expense primarily related to certain strategic initiatives and our acquisition of Dorsey, Wright &amp; Associates, LLC.  For the three months and year ended December 31, 2014, merger and strategic initiatives expense primarily related to our acquisition of the TR Corporate businesses, and eSpeed and a charge of $23 million related to the reversal of a receivable under a tax sharing agreement with an unrelated party.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We previously recorded receivables for expected VAT, refunds based on an approach that had been accepted by the tax authorities in prior years.  The tax authorities have since challenged our approach, and the revised position of the tax authorities was upheld in court during the first quarter of 2015.  As a result, in the first quarter of 2015, we recorded a charge of $12 million for previously recorded receivables based on the court decision.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 Non-GAAP operating margin equals non-GAAP operating income divided by total revenues less transaction-based expenses.</a:t>
          </a:r>
          <a:endParaRPr lang="en-US" sz="1100"/>
        </a:p>
      </xdr:txBody>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46"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47"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48"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49"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0"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1"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2"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3"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4"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5"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6"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7"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8"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59"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0"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1"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2"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3"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4"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5"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6"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7"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8"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69"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70"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71"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72"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73"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74"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1375" name="Text Box 4"/>
        <xdr:cNvSpPr txBox="1">
          <a:spLocks noChangeArrowheads="1"/>
        </xdr:cNvSpPr>
      </xdr:nvSpPr>
      <xdr:spPr bwMode="auto">
        <a:xfrm>
          <a:off x="108394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76"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77"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78"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79"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0"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1"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2"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3"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4"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5"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6"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7"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8"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89"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0"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1"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2"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3"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4"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5"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6"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7"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8"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399"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400"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401"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402"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403"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404"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1405" name="Text Box 4"/>
        <xdr:cNvSpPr txBox="1">
          <a:spLocks noChangeArrowheads="1"/>
        </xdr:cNvSpPr>
      </xdr:nvSpPr>
      <xdr:spPr bwMode="auto">
        <a:xfrm>
          <a:off x="12477750" y="1590675"/>
          <a:ext cx="209550" cy="11430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771525</xdr:colOff>
      <xdr:row>9</xdr:row>
      <xdr:rowOff>19050</xdr:rowOff>
    </xdr:from>
    <xdr:to>
      <xdr:col>3</xdr:col>
      <xdr:colOff>981075</xdr:colOff>
      <xdr:row>9</xdr:row>
      <xdr:rowOff>133350</xdr:rowOff>
    </xdr:to>
    <xdr:sp macro="" textlink="">
      <xdr:nvSpPr>
        <xdr:cNvPr id="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17"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2"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3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1215278</xdr:colOff>
      <xdr:row>9</xdr:row>
      <xdr:rowOff>9525</xdr:rowOff>
    </xdr:from>
    <xdr:to>
      <xdr:col>3</xdr:col>
      <xdr:colOff>491378</xdr:colOff>
      <xdr:row>9</xdr:row>
      <xdr:rowOff>123825</xdr:rowOff>
    </xdr:to>
    <xdr:sp macro="" textlink="">
      <xdr:nvSpPr>
        <xdr:cNvPr id="55" name="Text Box 3"/>
        <xdr:cNvSpPr txBox="1">
          <a:spLocks noChangeArrowheads="1"/>
        </xdr:cNvSpPr>
      </xdr:nvSpPr>
      <xdr:spPr bwMode="auto">
        <a:xfrm>
          <a:off x="7044578"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6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6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71"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7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76"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7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7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7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8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8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8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8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8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93"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9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0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0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0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0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1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1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1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1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125"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2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2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2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2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3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3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3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3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3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3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3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3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4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4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4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4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4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4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4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47"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14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4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5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5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5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5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5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5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5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5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5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5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6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6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6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6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6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6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6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6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3</xdr:col>
      <xdr:colOff>762000</xdr:colOff>
      <xdr:row>9</xdr:row>
      <xdr:rowOff>57150</xdr:rowOff>
    </xdr:from>
    <xdr:to>
      <xdr:col>5</xdr:col>
      <xdr:colOff>38100</xdr:colOff>
      <xdr:row>9</xdr:row>
      <xdr:rowOff>171450</xdr:rowOff>
    </xdr:to>
    <xdr:sp macro="" textlink="">
      <xdr:nvSpPr>
        <xdr:cNvPr id="169" name="Text Box 1"/>
        <xdr:cNvSpPr txBox="1">
          <a:spLocks noChangeArrowheads="1"/>
        </xdr:cNvSpPr>
      </xdr:nvSpPr>
      <xdr:spPr bwMode="auto">
        <a:xfrm>
          <a:off x="8229600" y="1809750"/>
          <a:ext cx="91440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7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7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7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7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7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7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7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7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7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7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8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8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8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8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8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8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8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8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8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8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9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9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9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1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1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1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1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201"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0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203"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1</xdr:col>
      <xdr:colOff>1215278</xdr:colOff>
      <xdr:row>9</xdr:row>
      <xdr:rowOff>9525</xdr:rowOff>
    </xdr:from>
    <xdr:to>
      <xdr:col>3</xdr:col>
      <xdr:colOff>491378</xdr:colOff>
      <xdr:row>9</xdr:row>
      <xdr:rowOff>123825</xdr:rowOff>
    </xdr:to>
    <xdr:sp macro="" textlink="">
      <xdr:nvSpPr>
        <xdr:cNvPr id="205"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0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0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767043</xdr:colOff>
      <xdr:row>9</xdr:row>
      <xdr:rowOff>76760</xdr:rowOff>
    </xdr:from>
    <xdr:to>
      <xdr:col>3</xdr:col>
      <xdr:colOff>43143</xdr:colOff>
      <xdr:row>10</xdr:row>
      <xdr:rowOff>560</xdr:rowOff>
    </xdr:to>
    <xdr:sp macro="" textlink="">
      <xdr:nvSpPr>
        <xdr:cNvPr id="209"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1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1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1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1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1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1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1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1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221"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2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2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2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3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3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3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3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3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3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3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3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3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3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4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4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4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5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6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6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6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6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7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7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7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275"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7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7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7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7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8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8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8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8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8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8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8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2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29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29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9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9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29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29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0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0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0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0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0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0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0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0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0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1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1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1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1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1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3</xdr:col>
      <xdr:colOff>762000</xdr:colOff>
      <xdr:row>9</xdr:row>
      <xdr:rowOff>57150</xdr:rowOff>
    </xdr:from>
    <xdr:to>
      <xdr:col>5</xdr:col>
      <xdr:colOff>38100</xdr:colOff>
      <xdr:row>9</xdr:row>
      <xdr:rowOff>171450</xdr:rowOff>
    </xdr:to>
    <xdr:sp macro="" textlink="">
      <xdr:nvSpPr>
        <xdr:cNvPr id="319"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2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2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2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2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2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2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2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2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2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2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3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3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4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4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4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3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3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3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901513</xdr:colOff>
      <xdr:row>9</xdr:row>
      <xdr:rowOff>2354</xdr:rowOff>
    </xdr:from>
    <xdr:to>
      <xdr:col>3</xdr:col>
      <xdr:colOff>177613</xdr:colOff>
      <xdr:row>9</xdr:row>
      <xdr:rowOff>104215</xdr:rowOff>
    </xdr:to>
    <xdr:sp macro="" textlink="">
      <xdr:nvSpPr>
        <xdr:cNvPr id="351"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7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3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37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37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1</xdr:col>
      <xdr:colOff>1215278</xdr:colOff>
      <xdr:row>9</xdr:row>
      <xdr:rowOff>9525</xdr:rowOff>
    </xdr:from>
    <xdr:to>
      <xdr:col>3</xdr:col>
      <xdr:colOff>491378</xdr:colOff>
      <xdr:row>9</xdr:row>
      <xdr:rowOff>123825</xdr:rowOff>
    </xdr:to>
    <xdr:sp macro="" textlink="">
      <xdr:nvSpPr>
        <xdr:cNvPr id="438"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4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767043</xdr:colOff>
      <xdr:row>9</xdr:row>
      <xdr:rowOff>76760</xdr:rowOff>
    </xdr:from>
    <xdr:to>
      <xdr:col>3</xdr:col>
      <xdr:colOff>43143</xdr:colOff>
      <xdr:row>10</xdr:row>
      <xdr:rowOff>560</xdr:rowOff>
    </xdr:to>
    <xdr:sp macro="" textlink="">
      <xdr:nvSpPr>
        <xdr:cNvPr id="442"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4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4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4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45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5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5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6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6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6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6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6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7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7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47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8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8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8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8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9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4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9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9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4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4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4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0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851381</xdr:colOff>
      <xdr:row>9</xdr:row>
      <xdr:rowOff>69448</xdr:rowOff>
    </xdr:from>
    <xdr:to>
      <xdr:col>5</xdr:col>
      <xdr:colOff>117456</xdr:colOff>
      <xdr:row>9</xdr:row>
      <xdr:rowOff>196811</xdr:rowOff>
    </xdr:to>
    <xdr:sp macro="" textlink="">
      <xdr:nvSpPr>
        <xdr:cNvPr id="507"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0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1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1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1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1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1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2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2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2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2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2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2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2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5</xdr:col>
      <xdr:colOff>771525</xdr:colOff>
      <xdr:row>9</xdr:row>
      <xdr:rowOff>19050</xdr:rowOff>
    </xdr:from>
    <xdr:to>
      <xdr:col>5</xdr:col>
      <xdr:colOff>981075</xdr:colOff>
      <xdr:row>9</xdr:row>
      <xdr:rowOff>133350</xdr:rowOff>
    </xdr:to>
    <xdr:sp macro="" textlink="">
      <xdr:nvSpPr>
        <xdr:cNvPr id="53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3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3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4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4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4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4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4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4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4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4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4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3</xdr:col>
      <xdr:colOff>762000</xdr:colOff>
      <xdr:row>9</xdr:row>
      <xdr:rowOff>57150</xdr:rowOff>
    </xdr:from>
    <xdr:to>
      <xdr:col>5</xdr:col>
      <xdr:colOff>38100</xdr:colOff>
      <xdr:row>9</xdr:row>
      <xdr:rowOff>171450</xdr:rowOff>
    </xdr:to>
    <xdr:sp macro="" textlink="">
      <xdr:nvSpPr>
        <xdr:cNvPr id="551"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6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6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7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7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733425</xdr:colOff>
      <xdr:row>9</xdr:row>
      <xdr:rowOff>47625</xdr:rowOff>
    </xdr:from>
    <xdr:to>
      <xdr:col>3</xdr:col>
      <xdr:colOff>9525</xdr:colOff>
      <xdr:row>9</xdr:row>
      <xdr:rowOff>171450</xdr:rowOff>
    </xdr:to>
    <xdr:sp macro="" textlink="">
      <xdr:nvSpPr>
        <xdr:cNvPr id="5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733425</xdr:colOff>
      <xdr:row>9</xdr:row>
      <xdr:rowOff>9525</xdr:rowOff>
    </xdr:from>
    <xdr:to>
      <xdr:col>3</xdr:col>
      <xdr:colOff>9525</xdr:colOff>
      <xdr:row>9</xdr:row>
      <xdr:rowOff>123825</xdr:rowOff>
    </xdr:to>
    <xdr:sp macro="" textlink="">
      <xdr:nvSpPr>
        <xdr:cNvPr id="5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3</xdr:col>
      <xdr:colOff>771525</xdr:colOff>
      <xdr:row>9</xdr:row>
      <xdr:rowOff>19050</xdr:rowOff>
    </xdr:from>
    <xdr:to>
      <xdr:col>3</xdr:col>
      <xdr:colOff>981075</xdr:colOff>
      <xdr:row>9</xdr:row>
      <xdr:rowOff>133350</xdr:rowOff>
    </xdr:to>
    <xdr:sp macro="" textlink="">
      <xdr:nvSpPr>
        <xdr:cNvPr id="5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1</xdr:col>
      <xdr:colOff>901513</xdr:colOff>
      <xdr:row>9</xdr:row>
      <xdr:rowOff>2354</xdr:rowOff>
    </xdr:from>
    <xdr:to>
      <xdr:col>3</xdr:col>
      <xdr:colOff>177613</xdr:colOff>
      <xdr:row>9</xdr:row>
      <xdr:rowOff>104215</xdr:rowOff>
    </xdr:to>
    <xdr:sp macro="" textlink="">
      <xdr:nvSpPr>
        <xdr:cNvPr id="583"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8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8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8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8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59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60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3</xdr:col>
      <xdr:colOff>873793</xdr:colOff>
      <xdr:row>8</xdr:row>
      <xdr:rowOff>147888</xdr:rowOff>
    </xdr:from>
    <xdr:to>
      <xdr:col>5</xdr:col>
      <xdr:colOff>139868</xdr:colOff>
      <xdr:row>9</xdr:row>
      <xdr:rowOff>51134</xdr:rowOff>
    </xdr:to>
    <xdr:sp macro="" textlink="">
      <xdr:nvSpPr>
        <xdr:cNvPr id="60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1</xdr:col>
      <xdr:colOff>901513</xdr:colOff>
      <xdr:row>8</xdr:row>
      <xdr:rowOff>204508</xdr:rowOff>
    </xdr:from>
    <xdr:to>
      <xdr:col>3</xdr:col>
      <xdr:colOff>177613</xdr:colOff>
      <xdr:row>9</xdr:row>
      <xdr:rowOff>104215</xdr:rowOff>
    </xdr:to>
    <xdr:sp macro="" textlink="">
      <xdr:nvSpPr>
        <xdr:cNvPr id="609"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0</xdr:col>
      <xdr:colOff>50800</xdr:colOff>
      <xdr:row>29</xdr:row>
      <xdr:rowOff>25399</xdr:rowOff>
    </xdr:from>
    <xdr:to>
      <xdr:col>9</xdr:col>
      <xdr:colOff>860612</xdr:colOff>
      <xdr:row>62</xdr:row>
      <xdr:rowOff>44824</xdr:rowOff>
    </xdr:to>
    <xdr:sp macro="" textlink="">
      <xdr:nvSpPr>
        <xdr:cNvPr id="2" name="TextBox 1"/>
        <xdr:cNvSpPr txBox="1"/>
      </xdr:nvSpPr>
      <xdr:spPr>
        <a:xfrm>
          <a:off x="50800" y="4812552"/>
          <a:ext cx="10339294" cy="5344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 March 2015, we established a loss reserve of $31 million for litigation arising from the Facebook IPO in May 2012, which was recorded in general, administrative and other expense.  The reserve was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December 31, 2015 and September 30, 2015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represents amounts reimbursed by applicable insurance coverage which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offsets the loss reserve that was recorded in March 2015.</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(2) Amortization expense related to intangible assets results primarily from business combinations. These non-cash expenses are fixed and amortized over the estimated useful life of the intangible asset acquired.  These expenses generally cannot be changed or influenced by management after the acquisition. Management does not consider these expenses for the purpose of evaluating the performance of the business or its managers or when making decisions to allocate resources. Therefore, such expenses are shown as a non-GAAP adjustment.</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(3) During the first quarter of 2015, we performed a comprehensive review of our processes, businesses and systems in a company-wide effort to improve performance, cut costs, and reduce spending. In the first quarter of 2015, we also decided to change our company name from The NASDAQ OMX Group, Inc., to Nasdaq, Inc., which became effective in the third quarter of 2015. We currently estimate that we will recognize net pre-tax restructuring charges of $190 million, consisting of the rebranding of our trade name, severance, asset impairments, facility-related and other costs.  We recognized restructuring charges of $12 million for the three months ended December 31, 2015, $8 million for the three months ended September 30, 2015, $2 million for the three months ended June 30, 2015 and $150 million for the three months ended March 31, 2015 for a total of $172 million for the year ended December 31, 2015.  The remaining amount will be recognized through June 2016.  Restructuring charges are recorded on restructuring plans that have been committed to by management and are, in part, based upon management's best estimates of future events. Changes to the estimates may require future adjustments to the restructuring liabilities.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(4) For the three months and year ended December 31, 2015 and the three months ended September 30, 2015, merger and strategic initiatives expense primarily related to certain strategic initiatives and our acquisition of Dorsey, Wright &amp; Associates, LLC.  For the three months and year ended December 31, 2014, merger and strategic initiatives expense primarily related to our acquisition of the TR Corporate businesses, and eSpeed and a charge of $23 million related to the reversal of a receivable under a tax sharing agreement with an unrelated party.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We previously recorded receivables for expected VAT, refunds based on an approach that had been accepted by the tax authorities in prior years.  The tax authorities have since challenged our approach, and the revised position of the tax authorities was upheld in court during the first quarter of 2015.  As a result, in the first quarter of 2015, we recorded a charge of $12 million for previously recorded receivables based on the court decision.  </a:t>
          </a:r>
          <a:endParaRPr lang="en-US">
            <a:effectLst/>
          </a:endParaRPr>
        </a:p>
        <a:p>
          <a:endParaRPr lang="en-US" sz="1100">
            <a:solidFill>
              <a:schemeClr val="dk1"/>
            </a:solidFill>
            <a:effectLst/>
            <a:latin typeface="+mn-lt"/>
            <a:ea typeface="+mn-ea"/>
            <a:cs typeface="+mn-cs"/>
          </a:endParaRPr>
        </a:p>
      </xdr:txBody>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0"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1"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2"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3"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4"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5"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6"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7"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8"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19"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0"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1"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2"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3"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4"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5"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6"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7"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8"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29"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0"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1"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2"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3"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4"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5"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6"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7"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8"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7</xdr:col>
      <xdr:colOff>771525</xdr:colOff>
      <xdr:row>9</xdr:row>
      <xdr:rowOff>19050</xdr:rowOff>
    </xdr:from>
    <xdr:to>
      <xdr:col>7</xdr:col>
      <xdr:colOff>981075</xdr:colOff>
      <xdr:row>9</xdr:row>
      <xdr:rowOff>133350</xdr:rowOff>
    </xdr:to>
    <xdr:sp macro="" textlink="">
      <xdr:nvSpPr>
        <xdr:cNvPr id="639" name="Text Box 4"/>
        <xdr:cNvSpPr txBox="1">
          <a:spLocks noChangeArrowheads="1"/>
        </xdr:cNvSpPr>
      </xdr:nvSpPr>
      <xdr:spPr bwMode="auto">
        <a:xfrm>
          <a:off x="10848975"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0"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1"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2"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3"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4"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5"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6"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7"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8"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49"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0"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1"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2"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3"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4"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5"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6"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7"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8"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59"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0"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1"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2"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3"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4"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5"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6"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7"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8"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twoCellAnchor>
    <xdr:from>
      <xdr:col>9</xdr:col>
      <xdr:colOff>771525</xdr:colOff>
      <xdr:row>9</xdr:row>
      <xdr:rowOff>19050</xdr:rowOff>
    </xdr:from>
    <xdr:to>
      <xdr:col>9</xdr:col>
      <xdr:colOff>981075</xdr:colOff>
      <xdr:row>9</xdr:row>
      <xdr:rowOff>133350</xdr:rowOff>
    </xdr:to>
    <xdr:sp macro="" textlink="">
      <xdr:nvSpPr>
        <xdr:cNvPr id="669" name="Text Box 4"/>
        <xdr:cNvSpPr txBox="1">
          <a:spLocks noChangeArrowheads="1"/>
        </xdr:cNvSpPr>
      </xdr:nvSpPr>
      <xdr:spPr bwMode="auto">
        <a:xfrm>
          <a:off x="12725400" y="1609725"/>
          <a:ext cx="209550" cy="114300"/>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19050</xdr:colOff>
      <xdr:row>67</xdr:row>
      <xdr:rowOff>114301</xdr:rowOff>
    </xdr:from>
    <xdr:ext cx="9304244" cy="1945224"/>
    <xdr:sp macro="" textlink="">
      <xdr:nvSpPr>
        <xdr:cNvPr id="2" name="Text Box 1"/>
        <xdr:cNvSpPr txBox="1">
          <a:spLocks noChangeArrowheads="1"/>
        </xdr:cNvSpPr>
      </xdr:nvSpPr>
      <xdr:spPr bwMode="auto">
        <a:xfrm>
          <a:off x="224790" y="11178541"/>
          <a:ext cx="9304244" cy="19452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Finnish option contracts traded on EUREX Group.</a:t>
          </a:r>
        </a:p>
        <a:p>
          <a:pPr algn="l" rtl="0">
            <a:defRPr sz="1000"/>
          </a:pPr>
          <a:r>
            <a:rPr lang="en-US" sz="800" b="0" i="0" u="none" strike="noStrike" baseline="0">
              <a:solidFill>
                <a:srgbClr val="000000"/>
              </a:solidFill>
              <a:latin typeface="Verdana" pitchFamily="34" charset="0"/>
            </a:rPr>
            <a:t>(2) Includes transactions executed on NASDAQ's, Nasdaq BX's and Nasdaq PSX's systems plus trades reported through the Financial Industry Regulatory Authority/NASDAQ Trade Reporting Facility.  </a:t>
          </a:r>
        </a:p>
        <a:p>
          <a:pPr algn="l" rtl="0">
            <a:defRPr sz="1000"/>
          </a:pPr>
          <a:r>
            <a:rPr lang="en-US" sz="800" b="0" i="0" u="none" strike="noStrike" baseline="0">
              <a:solidFill>
                <a:srgbClr val="000000"/>
              </a:solidFill>
              <a:latin typeface="Verdana" pitchFamily="34" charset="0"/>
            </a:rPr>
            <a:t>(3) Transactions executed on Nasdaq Commodities or OTC and reported for clearing to Nasdaq Commodities measured by Terawatt hours (TWh).</a:t>
          </a:r>
        </a:p>
        <a:p>
          <a:pPr algn="l" rtl="0">
            <a:defRPr sz="1000"/>
          </a:pPr>
          <a:r>
            <a:rPr lang="en-US" sz="800" b="0" i="0" u="none" strike="noStrike" baseline="0">
              <a:solidFill>
                <a:srgbClr val="000000"/>
              </a:solidFill>
              <a:latin typeface="Verdana" pitchFamily="34" charset="0"/>
            </a:rPr>
            <a:t>(4) New listings include IPOs, including those completed on a best efforts basis, issuers that switched from other listing venues, closed-end funds and separately listed exchange traded funds, or ETFs.</a:t>
          </a:r>
        </a:p>
        <a:p>
          <a:pPr algn="l" rtl="0">
            <a:defRPr sz="1000"/>
          </a:pPr>
          <a:r>
            <a:rPr lang="en-US" sz="800" b="0" i="0" u="none" strike="noStrike" baseline="0">
              <a:solidFill>
                <a:srgbClr val="000000"/>
              </a:solidFill>
              <a:latin typeface="Verdana" pitchFamily="34" charset="0"/>
            </a:rPr>
            <a:t>(5) New listings include IPOs and represent companies listed on the Nasdaq Nordic and Nasdaq Baltic exchanges and companies on the alternative markets of Nasdaq First North.</a:t>
          </a:r>
        </a:p>
        <a:p>
          <a:pPr algn="l" rtl="0">
            <a:defRPr sz="1000"/>
          </a:pPr>
          <a:r>
            <a:rPr lang="en-US" sz="800" b="0" i="0" u="none" strike="noStrike" baseline="0">
              <a:solidFill>
                <a:srgbClr val="000000"/>
              </a:solidFill>
              <a:latin typeface="Verdana" pitchFamily="34" charset="0"/>
            </a:rPr>
            <a:t>(6) Number of listed companies for NASDAQ at period end, including separately listed ETFs.</a:t>
          </a:r>
        </a:p>
        <a:p>
          <a:pPr algn="l" rtl="0">
            <a:defRPr sz="1000"/>
          </a:pPr>
          <a:r>
            <a:rPr lang="en-US" sz="800" b="0" i="0" u="none" strike="noStrike" baseline="0">
              <a:solidFill>
                <a:srgbClr val="000000"/>
              </a:solidFill>
              <a:latin typeface="Verdana" pitchFamily="34" charset="0"/>
            </a:rPr>
            <a:t>(7) Represents companies listed on the Nasdaq Nordic and Nasdaq Baltic exchanges and companies on the alternative markets of Nasdaq First North at period end.</a:t>
          </a:r>
        </a:p>
        <a:p>
          <a:pPr algn="l" rtl="0">
            <a:defRPr sz="1000"/>
          </a:pPr>
          <a:r>
            <a:rPr lang="en-US" sz="800" b="0" i="0" u="none" strike="noStrike" baseline="0">
              <a:solidFill>
                <a:srgbClr val="000000"/>
              </a:solidFill>
              <a:latin typeface="Verdana" pitchFamily="34" charset="0"/>
            </a:rPr>
            <a:t>(8) Represents assets under management in licensed exchange traded products, or ETPs.</a:t>
          </a:r>
        </a:p>
        <a:p>
          <a:pPr algn="l" rtl="0">
            <a:defRPr sz="1000"/>
          </a:pPr>
          <a:r>
            <a:rPr lang="en-US" sz="800" b="0" i="0" u="none" strike="noStrike" baseline="0">
              <a:solidFill>
                <a:srgbClr val="000000"/>
              </a:solidFill>
              <a:latin typeface="Verdana" pitchFamily="34" charset="0"/>
            </a:rPr>
            <a:t>(9) Total contract value of orders signed during the period. </a:t>
          </a:r>
        </a:p>
        <a:p>
          <a:pPr algn="l" rtl="0">
            <a:defRPr sz="1000"/>
          </a:pPr>
          <a:r>
            <a:rPr lang="en-US" sz="800" b="0" i="0" u="none" strike="noStrike" baseline="0">
              <a:solidFill>
                <a:srgbClr val="000000"/>
              </a:solidFill>
              <a:latin typeface="Verdana" pitchFamily="34" charset="0"/>
            </a:rPr>
            <a:t>(10)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6</xdr:row>
      <xdr:rowOff>76760</xdr:rowOff>
    </xdr:from>
    <xdr:to>
      <xdr:col>4</xdr:col>
      <xdr:colOff>43143</xdr:colOff>
      <xdr:row>7</xdr:row>
      <xdr:rowOff>560</xdr:rowOff>
    </xdr:to>
    <xdr:sp macro="" textlink="">
      <xdr:nvSpPr>
        <xdr:cNvPr id="7"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6</xdr:row>
      <xdr:rowOff>57150</xdr:rowOff>
    </xdr:from>
    <xdr:to>
      <xdr:col>6</xdr:col>
      <xdr:colOff>38100</xdr:colOff>
      <xdr:row>6</xdr:row>
      <xdr:rowOff>171450</xdr:rowOff>
    </xdr:to>
    <xdr:sp macro="" textlink="">
      <xdr:nvSpPr>
        <xdr:cNvPr id="117"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6</xdr:row>
      <xdr:rowOff>2354</xdr:rowOff>
    </xdr:from>
    <xdr:to>
      <xdr:col>4</xdr:col>
      <xdr:colOff>177613</xdr:colOff>
      <xdr:row>6</xdr:row>
      <xdr:rowOff>104215</xdr:rowOff>
    </xdr:to>
    <xdr:sp macro="" textlink="">
      <xdr:nvSpPr>
        <xdr:cNvPr id="149"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3"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showGridLines="0" tabSelected="1" zoomScale="85" zoomScaleNormal="85" zoomScaleSheetLayoutView="80" workbookViewId="0">
      <selection activeCell="B15" sqref="B15"/>
    </sheetView>
  </sheetViews>
  <sheetFormatPr defaultColWidth="11.28515625" defaultRowHeight="12.75"/>
  <cols>
    <col min="1" max="1" width="62.140625" style="25" customWidth="1"/>
    <col min="2" max="2" width="17.7109375" style="15" customWidth="1"/>
    <col min="3" max="3" width="2.7109375" style="15" customWidth="1"/>
    <col min="4" max="4" width="18.7109375" style="15" customWidth="1"/>
    <col min="5" max="5" width="2.7109375" style="15" customWidth="1"/>
    <col min="6" max="6" width="17.7109375" style="15" customWidth="1"/>
    <col min="7" max="7" width="2.7109375" style="91" customWidth="1"/>
    <col min="8" max="8" width="17.7109375" style="25" customWidth="1"/>
    <col min="9" max="9" width="2.7109375" style="25" customWidth="1"/>
    <col min="10" max="10" width="17.7109375" style="25" customWidth="1"/>
    <col min="11" max="227" width="11.28515625" style="25"/>
    <col min="228" max="228" width="61.5703125" style="25" customWidth="1"/>
    <col min="229" max="229" width="2.5703125" style="25" customWidth="1"/>
    <col min="230" max="230" width="13.7109375" style="25" bestFit="1" customWidth="1"/>
    <col min="231" max="231" width="1.7109375" style="25" customWidth="1"/>
    <col min="232" max="232" width="14.42578125" style="25" bestFit="1" customWidth="1"/>
    <col min="233" max="233" width="1.42578125" style="25" customWidth="1"/>
    <col min="234" max="234" width="14.42578125" style="25" bestFit="1" customWidth="1"/>
    <col min="235" max="235" width="1.7109375" style="25" customWidth="1"/>
    <col min="236" max="236" width="13.7109375" style="25" bestFit="1" customWidth="1"/>
    <col min="237" max="237" width="1.7109375" style="25" customWidth="1"/>
    <col min="238" max="238" width="13" style="25" bestFit="1" customWidth="1"/>
    <col min="239" max="483" width="11.28515625" style="25"/>
    <col min="484" max="484" width="61.5703125" style="25" customWidth="1"/>
    <col min="485" max="485" width="2.5703125" style="25" customWidth="1"/>
    <col min="486" max="486" width="13.7109375" style="25" bestFit="1" customWidth="1"/>
    <col min="487" max="487" width="1.7109375" style="25" customWidth="1"/>
    <col min="488" max="488" width="14.42578125" style="25" bestFit="1" customWidth="1"/>
    <col min="489" max="489" width="1.42578125" style="25" customWidth="1"/>
    <col min="490" max="490" width="14.42578125" style="25" bestFit="1" customWidth="1"/>
    <col min="491" max="491" width="1.7109375" style="25" customWidth="1"/>
    <col min="492" max="492" width="13.7109375" style="25" bestFit="1" customWidth="1"/>
    <col min="493" max="493" width="1.7109375" style="25" customWidth="1"/>
    <col min="494" max="494" width="13" style="25" bestFit="1" customWidth="1"/>
    <col min="495" max="739" width="11.28515625" style="25"/>
    <col min="740" max="740" width="61.5703125" style="25" customWidth="1"/>
    <col min="741" max="741" width="2.5703125" style="25" customWidth="1"/>
    <col min="742" max="742" width="13.7109375" style="25" bestFit="1" customWidth="1"/>
    <col min="743" max="743" width="1.7109375" style="25" customWidth="1"/>
    <col min="744" max="744" width="14.42578125" style="25" bestFit="1" customWidth="1"/>
    <col min="745" max="745" width="1.42578125" style="25" customWidth="1"/>
    <col min="746" max="746" width="14.42578125" style="25" bestFit="1" customWidth="1"/>
    <col min="747" max="747" width="1.7109375" style="25" customWidth="1"/>
    <col min="748" max="748" width="13.7109375" style="25" bestFit="1" customWidth="1"/>
    <col min="749" max="749" width="1.7109375" style="25" customWidth="1"/>
    <col min="750" max="750" width="13" style="25" bestFit="1" customWidth="1"/>
    <col min="751" max="995" width="11.28515625" style="25"/>
    <col min="996" max="996" width="61.5703125" style="25" customWidth="1"/>
    <col min="997" max="997" width="2.5703125" style="25" customWidth="1"/>
    <col min="998" max="998" width="13.7109375" style="25" bestFit="1" customWidth="1"/>
    <col min="999" max="999" width="1.7109375" style="25" customWidth="1"/>
    <col min="1000" max="1000" width="14.42578125" style="25" bestFit="1" customWidth="1"/>
    <col min="1001" max="1001" width="1.42578125" style="25" customWidth="1"/>
    <col min="1002" max="1002" width="14.42578125" style="25" bestFit="1" customWidth="1"/>
    <col min="1003" max="1003" width="1.7109375" style="25" customWidth="1"/>
    <col min="1004" max="1004" width="13.7109375" style="25" bestFit="1" customWidth="1"/>
    <col min="1005" max="1005" width="1.7109375" style="25" customWidth="1"/>
    <col min="1006" max="1006" width="13" style="25" bestFit="1" customWidth="1"/>
    <col min="1007" max="1251" width="11.28515625" style="25"/>
    <col min="1252" max="1252" width="61.5703125" style="25" customWidth="1"/>
    <col min="1253" max="1253" width="2.5703125" style="25" customWidth="1"/>
    <col min="1254" max="1254" width="13.7109375" style="25" bestFit="1" customWidth="1"/>
    <col min="1255" max="1255" width="1.7109375" style="25" customWidth="1"/>
    <col min="1256" max="1256" width="14.42578125" style="25" bestFit="1" customWidth="1"/>
    <col min="1257" max="1257" width="1.42578125" style="25" customWidth="1"/>
    <col min="1258" max="1258" width="14.42578125" style="25" bestFit="1" customWidth="1"/>
    <col min="1259" max="1259" width="1.7109375" style="25" customWidth="1"/>
    <col min="1260" max="1260" width="13.7109375" style="25" bestFit="1" customWidth="1"/>
    <col min="1261" max="1261" width="1.7109375" style="25" customWidth="1"/>
    <col min="1262" max="1262" width="13" style="25" bestFit="1" customWidth="1"/>
    <col min="1263" max="1507" width="11.28515625" style="25"/>
    <col min="1508" max="1508" width="61.5703125" style="25" customWidth="1"/>
    <col min="1509" max="1509" width="2.5703125" style="25" customWidth="1"/>
    <col min="1510" max="1510" width="13.7109375" style="25" bestFit="1" customWidth="1"/>
    <col min="1511" max="1511" width="1.7109375" style="25" customWidth="1"/>
    <col min="1512" max="1512" width="14.42578125" style="25" bestFit="1" customWidth="1"/>
    <col min="1513" max="1513" width="1.42578125" style="25" customWidth="1"/>
    <col min="1514" max="1514" width="14.42578125" style="25" bestFit="1" customWidth="1"/>
    <col min="1515" max="1515" width="1.7109375" style="25" customWidth="1"/>
    <col min="1516" max="1516" width="13.7109375" style="25" bestFit="1" customWidth="1"/>
    <col min="1517" max="1517" width="1.7109375" style="25" customWidth="1"/>
    <col min="1518" max="1518" width="13" style="25" bestFit="1" customWidth="1"/>
    <col min="1519" max="1763" width="11.28515625" style="25"/>
    <col min="1764" max="1764" width="61.5703125" style="25" customWidth="1"/>
    <col min="1765" max="1765" width="2.5703125" style="25" customWidth="1"/>
    <col min="1766" max="1766" width="13.7109375" style="25" bestFit="1" customWidth="1"/>
    <col min="1767" max="1767" width="1.7109375" style="25" customWidth="1"/>
    <col min="1768" max="1768" width="14.42578125" style="25" bestFit="1" customWidth="1"/>
    <col min="1769" max="1769" width="1.42578125" style="25" customWidth="1"/>
    <col min="1770" max="1770" width="14.42578125" style="25" bestFit="1" customWidth="1"/>
    <col min="1771" max="1771" width="1.7109375" style="25" customWidth="1"/>
    <col min="1772" max="1772" width="13.7109375" style="25" bestFit="1" customWidth="1"/>
    <col min="1773" max="1773" width="1.7109375" style="25" customWidth="1"/>
    <col min="1774" max="1774" width="13" style="25" bestFit="1" customWidth="1"/>
    <col min="1775" max="2019" width="11.28515625" style="25"/>
    <col min="2020" max="2020" width="61.5703125" style="25" customWidth="1"/>
    <col min="2021" max="2021" width="2.5703125" style="25" customWidth="1"/>
    <col min="2022" max="2022" width="13.7109375" style="25" bestFit="1" customWidth="1"/>
    <col min="2023" max="2023" width="1.7109375" style="25" customWidth="1"/>
    <col min="2024" max="2024" width="14.42578125" style="25" bestFit="1" customWidth="1"/>
    <col min="2025" max="2025" width="1.42578125" style="25" customWidth="1"/>
    <col min="2026" max="2026" width="14.42578125" style="25" bestFit="1" customWidth="1"/>
    <col min="2027" max="2027" width="1.7109375" style="25" customWidth="1"/>
    <col min="2028" max="2028" width="13.7109375" style="25" bestFit="1" customWidth="1"/>
    <col min="2029" max="2029" width="1.7109375" style="25" customWidth="1"/>
    <col min="2030" max="2030" width="13" style="25" bestFit="1" customWidth="1"/>
    <col min="2031" max="2275" width="11.28515625" style="25"/>
    <col min="2276" max="2276" width="61.5703125" style="25" customWidth="1"/>
    <col min="2277" max="2277" width="2.5703125" style="25" customWidth="1"/>
    <col min="2278" max="2278" width="13.7109375" style="25" bestFit="1" customWidth="1"/>
    <col min="2279" max="2279" width="1.7109375" style="25" customWidth="1"/>
    <col min="2280" max="2280" width="14.42578125" style="25" bestFit="1" customWidth="1"/>
    <col min="2281" max="2281" width="1.42578125" style="25" customWidth="1"/>
    <col min="2282" max="2282" width="14.42578125" style="25" bestFit="1" customWidth="1"/>
    <col min="2283" max="2283" width="1.7109375" style="25" customWidth="1"/>
    <col min="2284" max="2284" width="13.7109375" style="25" bestFit="1" customWidth="1"/>
    <col min="2285" max="2285" width="1.7109375" style="25" customWidth="1"/>
    <col min="2286" max="2286" width="13" style="25" bestFit="1" customWidth="1"/>
    <col min="2287" max="2531" width="11.28515625" style="25"/>
    <col min="2532" max="2532" width="61.5703125" style="25" customWidth="1"/>
    <col min="2533" max="2533" width="2.5703125" style="25" customWidth="1"/>
    <col min="2534" max="2534" width="13.7109375" style="25" bestFit="1" customWidth="1"/>
    <col min="2535" max="2535" width="1.7109375" style="25" customWidth="1"/>
    <col min="2536" max="2536" width="14.42578125" style="25" bestFit="1" customWidth="1"/>
    <col min="2537" max="2537" width="1.42578125" style="25" customWidth="1"/>
    <col min="2538" max="2538" width="14.42578125" style="25" bestFit="1" customWidth="1"/>
    <col min="2539" max="2539" width="1.7109375" style="25" customWidth="1"/>
    <col min="2540" max="2540" width="13.7109375" style="25" bestFit="1" customWidth="1"/>
    <col min="2541" max="2541" width="1.7109375" style="25" customWidth="1"/>
    <col min="2542" max="2542" width="13" style="25" bestFit="1" customWidth="1"/>
    <col min="2543" max="2787" width="11.28515625" style="25"/>
    <col min="2788" max="2788" width="61.5703125" style="25" customWidth="1"/>
    <col min="2789" max="2789" width="2.5703125" style="25" customWidth="1"/>
    <col min="2790" max="2790" width="13.7109375" style="25" bestFit="1" customWidth="1"/>
    <col min="2791" max="2791" width="1.7109375" style="25" customWidth="1"/>
    <col min="2792" max="2792" width="14.42578125" style="25" bestFit="1" customWidth="1"/>
    <col min="2793" max="2793" width="1.42578125" style="25" customWidth="1"/>
    <col min="2794" max="2794" width="14.42578125" style="25" bestFit="1" customWidth="1"/>
    <col min="2795" max="2795" width="1.7109375" style="25" customWidth="1"/>
    <col min="2796" max="2796" width="13.7109375" style="25" bestFit="1" customWidth="1"/>
    <col min="2797" max="2797" width="1.7109375" style="25" customWidth="1"/>
    <col min="2798" max="2798" width="13" style="25" bestFit="1" customWidth="1"/>
    <col min="2799" max="3043" width="11.28515625" style="25"/>
    <col min="3044" max="3044" width="61.5703125" style="25" customWidth="1"/>
    <col min="3045" max="3045" width="2.5703125" style="25" customWidth="1"/>
    <col min="3046" max="3046" width="13.7109375" style="25" bestFit="1" customWidth="1"/>
    <col min="3047" max="3047" width="1.7109375" style="25" customWidth="1"/>
    <col min="3048" max="3048" width="14.42578125" style="25" bestFit="1" customWidth="1"/>
    <col min="3049" max="3049" width="1.42578125" style="25" customWidth="1"/>
    <col min="3050" max="3050" width="14.42578125" style="25" bestFit="1" customWidth="1"/>
    <col min="3051" max="3051" width="1.7109375" style="25" customWidth="1"/>
    <col min="3052" max="3052" width="13.7109375" style="25" bestFit="1" customWidth="1"/>
    <col min="3053" max="3053" width="1.7109375" style="25" customWidth="1"/>
    <col min="3054" max="3054" width="13" style="25" bestFit="1" customWidth="1"/>
    <col min="3055" max="3299" width="11.28515625" style="25"/>
    <col min="3300" max="3300" width="61.5703125" style="25" customWidth="1"/>
    <col min="3301" max="3301" width="2.5703125" style="25" customWidth="1"/>
    <col min="3302" max="3302" width="13.7109375" style="25" bestFit="1" customWidth="1"/>
    <col min="3303" max="3303" width="1.7109375" style="25" customWidth="1"/>
    <col min="3304" max="3304" width="14.42578125" style="25" bestFit="1" customWidth="1"/>
    <col min="3305" max="3305" width="1.42578125" style="25" customWidth="1"/>
    <col min="3306" max="3306" width="14.42578125" style="25" bestFit="1" customWidth="1"/>
    <col min="3307" max="3307" width="1.7109375" style="25" customWidth="1"/>
    <col min="3308" max="3308" width="13.7109375" style="25" bestFit="1" customWidth="1"/>
    <col min="3309" max="3309" width="1.7109375" style="25" customWidth="1"/>
    <col min="3310" max="3310" width="13" style="25" bestFit="1" customWidth="1"/>
    <col min="3311" max="3555" width="11.28515625" style="25"/>
    <col min="3556" max="3556" width="61.5703125" style="25" customWidth="1"/>
    <col min="3557" max="3557" width="2.5703125" style="25" customWidth="1"/>
    <col min="3558" max="3558" width="13.7109375" style="25" bestFit="1" customWidth="1"/>
    <col min="3559" max="3559" width="1.7109375" style="25" customWidth="1"/>
    <col min="3560" max="3560" width="14.42578125" style="25" bestFit="1" customWidth="1"/>
    <col min="3561" max="3561" width="1.42578125" style="25" customWidth="1"/>
    <col min="3562" max="3562" width="14.42578125" style="25" bestFit="1" customWidth="1"/>
    <col min="3563" max="3563" width="1.7109375" style="25" customWidth="1"/>
    <col min="3564" max="3564" width="13.7109375" style="25" bestFit="1" customWidth="1"/>
    <col min="3565" max="3565" width="1.7109375" style="25" customWidth="1"/>
    <col min="3566" max="3566" width="13" style="25" bestFit="1" customWidth="1"/>
    <col min="3567" max="3811" width="11.28515625" style="25"/>
    <col min="3812" max="3812" width="61.5703125" style="25" customWidth="1"/>
    <col min="3813" max="3813" width="2.5703125" style="25" customWidth="1"/>
    <col min="3814" max="3814" width="13.7109375" style="25" bestFit="1" customWidth="1"/>
    <col min="3815" max="3815" width="1.7109375" style="25" customWidth="1"/>
    <col min="3816" max="3816" width="14.42578125" style="25" bestFit="1" customWidth="1"/>
    <col min="3817" max="3817" width="1.42578125" style="25" customWidth="1"/>
    <col min="3818" max="3818" width="14.42578125" style="25" bestFit="1" customWidth="1"/>
    <col min="3819" max="3819" width="1.7109375" style="25" customWidth="1"/>
    <col min="3820" max="3820" width="13.7109375" style="25" bestFit="1" customWidth="1"/>
    <col min="3821" max="3821" width="1.7109375" style="25" customWidth="1"/>
    <col min="3822" max="3822" width="13" style="25" bestFit="1" customWidth="1"/>
    <col min="3823" max="4067" width="11.28515625" style="25"/>
    <col min="4068" max="4068" width="61.5703125" style="25" customWidth="1"/>
    <col min="4069" max="4069" width="2.5703125" style="25" customWidth="1"/>
    <col min="4070" max="4070" width="13.7109375" style="25" bestFit="1" customWidth="1"/>
    <col min="4071" max="4071" width="1.7109375" style="25" customWidth="1"/>
    <col min="4072" max="4072" width="14.42578125" style="25" bestFit="1" customWidth="1"/>
    <col min="4073" max="4073" width="1.42578125" style="25" customWidth="1"/>
    <col min="4074" max="4074" width="14.42578125" style="25" bestFit="1" customWidth="1"/>
    <col min="4075" max="4075" width="1.7109375" style="25" customWidth="1"/>
    <col min="4076" max="4076" width="13.7109375" style="25" bestFit="1" customWidth="1"/>
    <col min="4077" max="4077" width="1.7109375" style="25" customWidth="1"/>
    <col min="4078" max="4078" width="13" style="25" bestFit="1" customWidth="1"/>
    <col min="4079" max="4323" width="11.28515625" style="25"/>
    <col min="4324" max="4324" width="61.5703125" style="25" customWidth="1"/>
    <col min="4325" max="4325" width="2.5703125" style="25" customWidth="1"/>
    <col min="4326" max="4326" width="13.7109375" style="25" bestFit="1" customWidth="1"/>
    <col min="4327" max="4327" width="1.7109375" style="25" customWidth="1"/>
    <col min="4328" max="4328" width="14.42578125" style="25" bestFit="1" customWidth="1"/>
    <col min="4329" max="4329" width="1.42578125" style="25" customWidth="1"/>
    <col min="4330" max="4330" width="14.42578125" style="25" bestFit="1" customWidth="1"/>
    <col min="4331" max="4331" width="1.7109375" style="25" customWidth="1"/>
    <col min="4332" max="4332" width="13.7109375" style="25" bestFit="1" customWidth="1"/>
    <col min="4333" max="4333" width="1.7109375" style="25" customWidth="1"/>
    <col min="4334" max="4334" width="13" style="25" bestFit="1" customWidth="1"/>
    <col min="4335" max="4579" width="11.28515625" style="25"/>
    <col min="4580" max="4580" width="61.5703125" style="25" customWidth="1"/>
    <col min="4581" max="4581" width="2.5703125" style="25" customWidth="1"/>
    <col min="4582" max="4582" width="13.7109375" style="25" bestFit="1" customWidth="1"/>
    <col min="4583" max="4583" width="1.7109375" style="25" customWidth="1"/>
    <col min="4584" max="4584" width="14.42578125" style="25" bestFit="1" customWidth="1"/>
    <col min="4585" max="4585" width="1.42578125" style="25" customWidth="1"/>
    <col min="4586" max="4586" width="14.42578125" style="25" bestFit="1" customWidth="1"/>
    <col min="4587" max="4587" width="1.7109375" style="25" customWidth="1"/>
    <col min="4588" max="4588" width="13.7109375" style="25" bestFit="1" customWidth="1"/>
    <col min="4589" max="4589" width="1.7109375" style="25" customWidth="1"/>
    <col min="4590" max="4590" width="13" style="25" bestFit="1" customWidth="1"/>
    <col min="4591" max="4835" width="11.28515625" style="25"/>
    <col min="4836" max="4836" width="61.5703125" style="25" customWidth="1"/>
    <col min="4837" max="4837" width="2.5703125" style="25" customWidth="1"/>
    <col min="4838" max="4838" width="13.7109375" style="25" bestFit="1" customWidth="1"/>
    <col min="4839" max="4839" width="1.7109375" style="25" customWidth="1"/>
    <col min="4840" max="4840" width="14.42578125" style="25" bestFit="1" customWidth="1"/>
    <col min="4841" max="4841" width="1.42578125" style="25" customWidth="1"/>
    <col min="4842" max="4842" width="14.42578125" style="25" bestFit="1" customWidth="1"/>
    <col min="4843" max="4843" width="1.7109375" style="25" customWidth="1"/>
    <col min="4844" max="4844" width="13.7109375" style="25" bestFit="1" customWidth="1"/>
    <col min="4845" max="4845" width="1.7109375" style="25" customWidth="1"/>
    <col min="4846" max="4846" width="13" style="25" bestFit="1" customWidth="1"/>
    <col min="4847" max="5091" width="11.28515625" style="25"/>
    <col min="5092" max="5092" width="61.5703125" style="25" customWidth="1"/>
    <col min="5093" max="5093" width="2.5703125" style="25" customWidth="1"/>
    <col min="5094" max="5094" width="13.7109375" style="25" bestFit="1" customWidth="1"/>
    <col min="5095" max="5095" width="1.7109375" style="25" customWidth="1"/>
    <col min="5096" max="5096" width="14.42578125" style="25" bestFit="1" customWidth="1"/>
    <col min="5097" max="5097" width="1.42578125" style="25" customWidth="1"/>
    <col min="5098" max="5098" width="14.42578125" style="25" bestFit="1" customWidth="1"/>
    <col min="5099" max="5099" width="1.7109375" style="25" customWidth="1"/>
    <col min="5100" max="5100" width="13.7109375" style="25" bestFit="1" customWidth="1"/>
    <col min="5101" max="5101" width="1.7109375" style="25" customWidth="1"/>
    <col min="5102" max="5102" width="13" style="25" bestFit="1" customWidth="1"/>
    <col min="5103" max="5347" width="11.28515625" style="25"/>
    <col min="5348" max="5348" width="61.5703125" style="25" customWidth="1"/>
    <col min="5349" max="5349" width="2.5703125" style="25" customWidth="1"/>
    <col min="5350" max="5350" width="13.7109375" style="25" bestFit="1" customWidth="1"/>
    <col min="5351" max="5351" width="1.7109375" style="25" customWidth="1"/>
    <col min="5352" max="5352" width="14.42578125" style="25" bestFit="1" customWidth="1"/>
    <col min="5353" max="5353" width="1.42578125" style="25" customWidth="1"/>
    <col min="5354" max="5354" width="14.42578125" style="25" bestFit="1" customWidth="1"/>
    <col min="5355" max="5355" width="1.7109375" style="25" customWidth="1"/>
    <col min="5356" max="5356" width="13.7109375" style="25" bestFit="1" customWidth="1"/>
    <col min="5357" max="5357" width="1.7109375" style="25" customWidth="1"/>
    <col min="5358" max="5358" width="13" style="25" bestFit="1" customWidth="1"/>
    <col min="5359" max="5603" width="11.28515625" style="25"/>
    <col min="5604" max="5604" width="61.5703125" style="25" customWidth="1"/>
    <col min="5605" max="5605" width="2.5703125" style="25" customWidth="1"/>
    <col min="5606" max="5606" width="13.7109375" style="25" bestFit="1" customWidth="1"/>
    <col min="5607" max="5607" width="1.7109375" style="25" customWidth="1"/>
    <col min="5608" max="5608" width="14.42578125" style="25" bestFit="1" customWidth="1"/>
    <col min="5609" max="5609" width="1.42578125" style="25" customWidth="1"/>
    <col min="5610" max="5610" width="14.42578125" style="25" bestFit="1" customWidth="1"/>
    <col min="5611" max="5611" width="1.7109375" style="25" customWidth="1"/>
    <col min="5612" max="5612" width="13.7109375" style="25" bestFit="1" customWidth="1"/>
    <col min="5613" max="5613" width="1.7109375" style="25" customWidth="1"/>
    <col min="5614" max="5614" width="13" style="25" bestFit="1" customWidth="1"/>
    <col min="5615" max="5859" width="11.28515625" style="25"/>
    <col min="5860" max="5860" width="61.5703125" style="25" customWidth="1"/>
    <col min="5861" max="5861" width="2.5703125" style="25" customWidth="1"/>
    <col min="5862" max="5862" width="13.7109375" style="25" bestFit="1" customWidth="1"/>
    <col min="5863" max="5863" width="1.7109375" style="25" customWidth="1"/>
    <col min="5864" max="5864" width="14.42578125" style="25" bestFit="1" customWidth="1"/>
    <col min="5865" max="5865" width="1.42578125" style="25" customWidth="1"/>
    <col min="5866" max="5866" width="14.42578125" style="25" bestFit="1" customWidth="1"/>
    <col min="5867" max="5867" width="1.7109375" style="25" customWidth="1"/>
    <col min="5868" max="5868" width="13.7109375" style="25" bestFit="1" customWidth="1"/>
    <col min="5869" max="5869" width="1.7109375" style="25" customWidth="1"/>
    <col min="5870" max="5870" width="13" style="25" bestFit="1" customWidth="1"/>
    <col min="5871" max="6115" width="11.28515625" style="25"/>
    <col min="6116" max="6116" width="61.5703125" style="25" customWidth="1"/>
    <col min="6117" max="6117" width="2.5703125" style="25" customWidth="1"/>
    <col min="6118" max="6118" width="13.7109375" style="25" bestFit="1" customWidth="1"/>
    <col min="6119" max="6119" width="1.7109375" style="25" customWidth="1"/>
    <col min="6120" max="6120" width="14.42578125" style="25" bestFit="1" customWidth="1"/>
    <col min="6121" max="6121" width="1.42578125" style="25" customWidth="1"/>
    <col min="6122" max="6122" width="14.42578125" style="25" bestFit="1" customWidth="1"/>
    <col min="6123" max="6123" width="1.7109375" style="25" customWidth="1"/>
    <col min="6124" max="6124" width="13.7109375" style="25" bestFit="1" customWidth="1"/>
    <col min="6125" max="6125" width="1.7109375" style="25" customWidth="1"/>
    <col min="6126" max="6126" width="13" style="25" bestFit="1" customWidth="1"/>
    <col min="6127" max="6371" width="11.28515625" style="25"/>
    <col min="6372" max="6372" width="61.5703125" style="25" customWidth="1"/>
    <col min="6373" max="6373" width="2.5703125" style="25" customWidth="1"/>
    <col min="6374" max="6374" width="13.7109375" style="25" bestFit="1" customWidth="1"/>
    <col min="6375" max="6375" width="1.7109375" style="25" customWidth="1"/>
    <col min="6376" max="6376" width="14.42578125" style="25" bestFit="1" customWidth="1"/>
    <col min="6377" max="6377" width="1.42578125" style="25" customWidth="1"/>
    <col min="6378" max="6378" width="14.42578125" style="25" bestFit="1" customWidth="1"/>
    <col min="6379" max="6379" width="1.7109375" style="25" customWidth="1"/>
    <col min="6380" max="6380" width="13.7109375" style="25" bestFit="1" customWidth="1"/>
    <col min="6381" max="6381" width="1.7109375" style="25" customWidth="1"/>
    <col min="6382" max="6382" width="13" style="25" bestFit="1" customWidth="1"/>
    <col min="6383" max="6627" width="11.28515625" style="25"/>
    <col min="6628" max="6628" width="61.5703125" style="25" customWidth="1"/>
    <col min="6629" max="6629" width="2.5703125" style="25" customWidth="1"/>
    <col min="6630" max="6630" width="13.7109375" style="25" bestFit="1" customWidth="1"/>
    <col min="6631" max="6631" width="1.7109375" style="25" customWidth="1"/>
    <col min="6632" max="6632" width="14.42578125" style="25" bestFit="1" customWidth="1"/>
    <col min="6633" max="6633" width="1.42578125" style="25" customWidth="1"/>
    <col min="6634" max="6634" width="14.42578125" style="25" bestFit="1" customWidth="1"/>
    <col min="6635" max="6635" width="1.7109375" style="25" customWidth="1"/>
    <col min="6636" max="6636" width="13.7109375" style="25" bestFit="1" customWidth="1"/>
    <col min="6637" max="6637" width="1.7109375" style="25" customWidth="1"/>
    <col min="6638" max="6638" width="13" style="25" bestFit="1" customWidth="1"/>
    <col min="6639" max="6883" width="11.28515625" style="25"/>
    <col min="6884" max="6884" width="61.5703125" style="25" customWidth="1"/>
    <col min="6885" max="6885" width="2.5703125" style="25" customWidth="1"/>
    <col min="6886" max="6886" width="13.7109375" style="25" bestFit="1" customWidth="1"/>
    <col min="6887" max="6887" width="1.7109375" style="25" customWidth="1"/>
    <col min="6888" max="6888" width="14.42578125" style="25" bestFit="1" customWidth="1"/>
    <col min="6889" max="6889" width="1.42578125" style="25" customWidth="1"/>
    <col min="6890" max="6890" width="14.42578125" style="25" bestFit="1" customWidth="1"/>
    <col min="6891" max="6891" width="1.7109375" style="25" customWidth="1"/>
    <col min="6892" max="6892" width="13.7109375" style="25" bestFit="1" customWidth="1"/>
    <col min="6893" max="6893" width="1.7109375" style="25" customWidth="1"/>
    <col min="6894" max="6894" width="13" style="25" bestFit="1" customWidth="1"/>
    <col min="6895" max="7139" width="11.28515625" style="25"/>
    <col min="7140" max="7140" width="61.5703125" style="25" customWidth="1"/>
    <col min="7141" max="7141" width="2.5703125" style="25" customWidth="1"/>
    <col min="7142" max="7142" width="13.7109375" style="25" bestFit="1" customWidth="1"/>
    <col min="7143" max="7143" width="1.7109375" style="25" customWidth="1"/>
    <col min="7144" max="7144" width="14.42578125" style="25" bestFit="1" customWidth="1"/>
    <col min="7145" max="7145" width="1.42578125" style="25" customWidth="1"/>
    <col min="7146" max="7146" width="14.42578125" style="25" bestFit="1" customWidth="1"/>
    <col min="7147" max="7147" width="1.7109375" style="25" customWidth="1"/>
    <col min="7148" max="7148" width="13.7109375" style="25" bestFit="1" customWidth="1"/>
    <col min="7149" max="7149" width="1.7109375" style="25" customWidth="1"/>
    <col min="7150" max="7150" width="13" style="25" bestFit="1" customWidth="1"/>
    <col min="7151" max="7395" width="11.28515625" style="25"/>
    <col min="7396" max="7396" width="61.5703125" style="25" customWidth="1"/>
    <col min="7397" max="7397" width="2.5703125" style="25" customWidth="1"/>
    <col min="7398" max="7398" width="13.7109375" style="25" bestFit="1" customWidth="1"/>
    <col min="7399" max="7399" width="1.7109375" style="25" customWidth="1"/>
    <col min="7400" max="7400" width="14.42578125" style="25" bestFit="1" customWidth="1"/>
    <col min="7401" max="7401" width="1.42578125" style="25" customWidth="1"/>
    <col min="7402" max="7402" width="14.42578125" style="25" bestFit="1" customWidth="1"/>
    <col min="7403" max="7403" width="1.7109375" style="25" customWidth="1"/>
    <col min="7404" max="7404" width="13.7109375" style="25" bestFit="1" customWidth="1"/>
    <col min="7405" max="7405" width="1.7109375" style="25" customWidth="1"/>
    <col min="7406" max="7406" width="13" style="25" bestFit="1" customWidth="1"/>
    <col min="7407" max="7651" width="11.28515625" style="25"/>
    <col min="7652" max="7652" width="61.5703125" style="25" customWidth="1"/>
    <col min="7653" max="7653" width="2.5703125" style="25" customWidth="1"/>
    <col min="7654" max="7654" width="13.7109375" style="25" bestFit="1" customWidth="1"/>
    <col min="7655" max="7655" width="1.7109375" style="25" customWidth="1"/>
    <col min="7656" max="7656" width="14.42578125" style="25" bestFit="1" customWidth="1"/>
    <col min="7657" max="7657" width="1.42578125" style="25" customWidth="1"/>
    <col min="7658" max="7658" width="14.42578125" style="25" bestFit="1" customWidth="1"/>
    <col min="7659" max="7659" width="1.7109375" style="25" customWidth="1"/>
    <col min="7660" max="7660" width="13.7109375" style="25" bestFit="1" customWidth="1"/>
    <col min="7661" max="7661" width="1.7109375" style="25" customWidth="1"/>
    <col min="7662" max="7662" width="13" style="25" bestFit="1" customWidth="1"/>
    <col min="7663" max="7907" width="11.28515625" style="25"/>
    <col min="7908" max="7908" width="61.5703125" style="25" customWidth="1"/>
    <col min="7909" max="7909" width="2.5703125" style="25" customWidth="1"/>
    <col min="7910" max="7910" width="13.7109375" style="25" bestFit="1" customWidth="1"/>
    <col min="7911" max="7911" width="1.7109375" style="25" customWidth="1"/>
    <col min="7912" max="7912" width="14.42578125" style="25" bestFit="1" customWidth="1"/>
    <col min="7913" max="7913" width="1.42578125" style="25" customWidth="1"/>
    <col min="7914" max="7914" width="14.42578125" style="25" bestFit="1" customWidth="1"/>
    <col min="7915" max="7915" width="1.7109375" style="25" customWidth="1"/>
    <col min="7916" max="7916" width="13.7109375" style="25" bestFit="1" customWidth="1"/>
    <col min="7917" max="7917" width="1.7109375" style="25" customWidth="1"/>
    <col min="7918" max="7918" width="13" style="25" bestFit="1" customWidth="1"/>
    <col min="7919" max="8163" width="11.28515625" style="25"/>
    <col min="8164" max="8164" width="61.5703125" style="25" customWidth="1"/>
    <col min="8165" max="8165" width="2.5703125" style="25" customWidth="1"/>
    <col min="8166" max="8166" width="13.7109375" style="25" bestFit="1" customWidth="1"/>
    <col min="8167" max="8167" width="1.7109375" style="25" customWidth="1"/>
    <col min="8168" max="8168" width="14.42578125" style="25" bestFit="1" customWidth="1"/>
    <col min="8169" max="8169" width="1.42578125" style="25" customWidth="1"/>
    <col min="8170" max="8170" width="14.42578125" style="25" bestFit="1" customWidth="1"/>
    <col min="8171" max="8171" width="1.7109375" style="25" customWidth="1"/>
    <col min="8172" max="8172" width="13.7109375" style="25" bestFit="1" customWidth="1"/>
    <col min="8173" max="8173" width="1.7109375" style="25" customWidth="1"/>
    <col min="8174" max="8174" width="13" style="25" bestFit="1" customWidth="1"/>
    <col min="8175" max="8419" width="11.28515625" style="25"/>
    <col min="8420" max="8420" width="61.5703125" style="25" customWidth="1"/>
    <col min="8421" max="8421" width="2.5703125" style="25" customWidth="1"/>
    <col min="8422" max="8422" width="13.7109375" style="25" bestFit="1" customWidth="1"/>
    <col min="8423" max="8423" width="1.7109375" style="25" customWidth="1"/>
    <col min="8424" max="8424" width="14.42578125" style="25" bestFit="1" customWidth="1"/>
    <col min="8425" max="8425" width="1.42578125" style="25" customWidth="1"/>
    <col min="8426" max="8426" width="14.42578125" style="25" bestFit="1" customWidth="1"/>
    <col min="8427" max="8427" width="1.7109375" style="25" customWidth="1"/>
    <col min="8428" max="8428" width="13.7109375" style="25" bestFit="1" customWidth="1"/>
    <col min="8429" max="8429" width="1.7109375" style="25" customWidth="1"/>
    <col min="8430" max="8430" width="13" style="25" bestFit="1" customWidth="1"/>
    <col min="8431" max="8675" width="11.28515625" style="25"/>
    <col min="8676" max="8676" width="61.5703125" style="25" customWidth="1"/>
    <col min="8677" max="8677" width="2.5703125" style="25" customWidth="1"/>
    <col min="8678" max="8678" width="13.7109375" style="25" bestFit="1" customWidth="1"/>
    <col min="8679" max="8679" width="1.7109375" style="25" customWidth="1"/>
    <col min="8680" max="8680" width="14.42578125" style="25" bestFit="1" customWidth="1"/>
    <col min="8681" max="8681" width="1.42578125" style="25" customWidth="1"/>
    <col min="8682" max="8682" width="14.42578125" style="25" bestFit="1" customWidth="1"/>
    <col min="8683" max="8683" width="1.7109375" style="25" customWidth="1"/>
    <col min="8684" max="8684" width="13.7109375" style="25" bestFit="1" customWidth="1"/>
    <col min="8685" max="8685" width="1.7109375" style="25" customWidth="1"/>
    <col min="8686" max="8686" width="13" style="25" bestFit="1" customWidth="1"/>
    <col min="8687" max="8931" width="11.28515625" style="25"/>
    <col min="8932" max="8932" width="61.5703125" style="25" customWidth="1"/>
    <col min="8933" max="8933" width="2.5703125" style="25" customWidth="1"/>
    <col min="8934" max="8934" width="13.7109375" style="25" bestFit="1" customWidth="1"/>
    <col min="8935" max="8935" width="1.7109375" style="25" customWidth="1"/>
    <col min="8936" max="8936" width="14.42578125" style="25" bestFit="1" customWidth="1"/>
    <col min="8937" max="8937" width="1.42578125" style="25" customWidth="1"/>
    <col min="8938" max="8938" width="14.42578125" style="25" bestFit="1" customWidth="1"/>
    <col min="8939" max="8939" width="1.7109375" style="25" customWidth="1"/>
    <col min="8940" max="8940" width="13.7109375" style="25" bestFit="1" customWidth="1"/>
    <col min="8941" max="8941" width="1.7109375" style="25" customWidth="1"/>
    <col min="8942" max="8942" width="13" style="25" bestFit="1" customWidth="1"/>
    <col min="8943" max="9187" width="11.28515625" style="25"/>
    <col min="9188" max="9188" width="61.5703125" style="25" customWidth="1"/>
    <col min="9189" max="9189" width="2.5703125" style="25" customWidth="1"/>
    <col min="9190" max="9190" width="13.7109375" style="25" bestFit="1" customWidth="1"/>
    <col min="9191" max="9191" width="1.7109375" style="25" customWidth="1"/>
    <col min="9192" max="9192" width="14.42578125" style="25" bestFit="1" customWidth="1"/>
    <col min="9193" max="9193" width="1.42578125" style="25" customWidth="1"/>
    <col min="9194" max="9194" width="14.42578125" style="25" bestFit="1" customWidth="1"/>
    <col min="9195" max="9195" width="1.7109375" style="25" customWidth="1"/>
    <col min="9196" max="9196" width="13.7109375" style="25" bestFit="1" customWidth="1"/>
    <col min="9197" max="9197" width="1.7109375" style="25" customWidth="1"/>
    <col min="9198" max="9198" width="13" style="25" bestFit="1" customWidth="1"/>
    <col min="9199" max="9443" width="11.28515625" style="25"/>
    <col min="9444" max="9444" width="61.5703125" style="25" customWidth="1"/>
    <col min="9445" max="9445" width="2.5703125" style="25" customWidth="1"/>
    <col min="9446" max="9446" width="13.7109375" style="25" bestFit="1" customWidth="1"/>
    <col min="9447" max="9447" width="1.7109375" style="25" customWidth="1"/>
    <col min="9448" max="9448" width="14.42578125" style="25" bestFit="1" customWidth="1"/>
    <col min="9449" max="9449" width="1.42578125" style="25" customWidth="1"/>
    <col min="9450" max="9450" width="14.42578125" style="25" bestFit="1" customWidth="1"/>
    <col min="9451" max="9451" width="1.7109375" style="25" customWidth="1"/>
    <col min="9452" max="9452" width="13.7109375" style="25" bestFit="1" customWidth="1"/>
    <col min="9453" max="9453" width="1.7109375" style="25" customWidth="1"/>
    <col min="9454" max="9454" width="13" style="25" bestFit="1" customWidth="1"/>
    <col min="9455" max="9699" width="11.28515625" style="25"/>
    <col min="9700" max="9700" width="61.5703125" style="25" customWidth="1"/>
    <col min="9701" max="9701" width="2.5703125" style="25" customWidth="1"/>
    <col min="9702" max="9702" width="13.7109375" style="25" bestFit="1" customWidth="1"/>
    <col min="9703" max="9703" width="1.7109375" style="25" customWidth="1"/>
    <col min="9704" max="9704" width="14.42578125" style="25" bestFit="1" customWidth="1"/>
    <col min="9705" max="9705" width="1.42578125" style="25" customWidth="1"/>
    <col min="9706" max="9706" width="14.42578125" style="25" bestFit="1" customWidth="1"/>
    <col min="9707" max="9707" width="1.7109375" style="25" customWidth="1"/>
    <col min="9708" max="9708" width="13.7109375" style="25" bestFit="1" customWidth="1"/>
    <col min="9709" max="9709" width="1.7109375" style="25" customWidth="1"/>
    <col min="9710" max="9710" width="13" style="25" bestFit="1" customWidth="1"/>
    <col min="9711" max="9955" width="11.28515625" style="25"/>
    <col min="9956" max="9956" width="61.5703125" style="25" customWidth="1"/>
    <col min="9957" max="9957" width="2.5703125" style="25" customWidth="1"/>
    <col min="9958" max="9958" width="13.7109375" style="25" bestFit="1" customWidth="1"/>
    <col min="9959" max="9959" width="1.7109375" style="25" customWidth="1"/>
    <col min="9960" max="9960" width="14.42578125" style="25" bestFit="1" customWidth="1"/>
    <col min="9961" max="9961" width="1.42578125" style="25" customWidth="1"/>
    <col min="9962" max="9962" width="14.42578125" style="25" bestFit="1" customWidth="1"/>
    <col min="9963" max="9963" width="1.7109375" style="25" customWidth="1"/>
    <col min="9964" max="9964" width="13.7109375" style="25" bestFit="1" customWidth="1"/>
    <col min="9965" max="9965" width="1.7109375" style="25" customWidth="1"/>
    <col min="9966" max="9966" width="13" style="25" bestFit="1" customWidth="1"/>
    <col min="9967" max="10211" width="11.28515625" style="25"/>
    <col min="10212" max="10212" width="61.5703125" style="25" customWidth="1"/>
    <col min="10213" max="10213" width="2.5703125" style="25" customWidth="1"/>
    <col min="10214" max="10214" width="13.7109375" style="25" bestFit="1" customWidth="1"/>
    <col min="10215" max="10215" width="1.7109375" style="25" customWidth="1"/>
    <col min="10216" max="10216" width="14.42578125" style="25" bestFit="1" customWidth="1"/>
    <col min="10217" max="10217" width="1.42578125" style="25" customWidth="1"/>
    <col min="10218" max="10218" width="14.42578125" style="25" bestFit="1" customWidth="1"/>
    <col min="10219" max="10219" width="1.7109375" style="25" customWidth="1"/>
    <col min="10220" max="10220" width="13.7109375" style="25" bestFit="1" customWidth="1"/>
    <col min="10221" max="10221" width="1.7109375" style="25" customWidth="1"/>
    <col min="10222" max="10222" width="13" style="25" bestFit="1" customWidth="1"/>
    <col min="10223" max="10467" width="11.28515625" style="25"/>
    <col min="10468" max="10468" width="61.5703125" style="25" customWidth="1"/>
    <col min="10469" max="10469" width="2.5703125" style="25" customWidth="1"/>
    <col min="10470" max="10470" width="13.7109375" style="25" bestFit="1" customWidth="1"/>
    <col min="10471" max="10471" width="1.7109375" style="25" customWidth="1"/>
    <col min="10472" max="10472" width="14.42578125" style="25" bestFit="1" customWidth="1"/>
    <col min="10473" max="10473" width="1.42578125" style="25" customWidth="1"/>
    <col min="10474" max="10474" width="14.42578125" style="25" bestFit="1" customWidth="1"/>
    <col min="10475" max="10475" width="1.7109375" style="25" customWidth="1"/>
    <col min="10476" max="10476" width="13.7109375" style="25" bestFit="1" customWidth="1"/>
    <col min="10477" max="10477" width="1.7109375" style="25" customWidth="1"/>
    <col min="10478" max="10478" width="13" style="25" bestFit="1" customWidth="1"/>
    <col min="10479" max="10723" width="11.28515625" style="25"/>
    <col min="10724" max="10724" width="61.5703125" style="25" customWidth="1"/>
    <col min="10725" max="10725" width="2.5703125" style="25" customWidth="1"/>
    <col min="10726" max="10726" width="13.7109375" style="25" bestFit="1" customWidth="1"/>
    <col min="10727" max="10727" width="1.7109375" style="25" customWidth="1"/>
    <col min="10728" max="10728" width="14.42578125" style="25" bestFit="1" customWidth="1"/>
    <col min="10729" max="10729" width="1.42578125" style="25" customWidth="1"/>
    <col min="10730" max="10730" width="14.42578125" style="25" bestFit="1" customWidth="1"/>
    <col min="10731" max="10731" width="1.7109375" style="25" customWidth="1"/>
    <col min="10732" max="10732" width="13.7109375" style="25" bestFit="1" customWidth="1"/>
    <col min="10733" max="10733" width="1.7109375" style="25" customWidth="1"/>
    <col min="10734" max="10734" width="13" style="25" bestFit="1" customWidth="1"/>
    <col min="10735" max="10979" width="11.28515625" style="25"/>
    <col min="10980" max="10980" width="61.5703125" style="25" customWidth="1"/>
    <col min="10981" max="10981" width="2.5703125" style="25" customWidth="1"/>
    <col min="10982" max="10982" width="13.7109375" style="25" bestFit="1" customWidth="1"/>
    <col min="10983" max="10983" width="1.7109375" style="25" customWidth="1"/>
    <col min="10984" max="10984" width="14.42578125" style="25" bestFit="1" customWidth="1"/>
    <col min="10985" max="10985" width="1.42578125" style="25" customWidth="1"/>
    <col min="10986" max="10986" width="14.42578125" style="25" bestFit="1" customWidth="1"/>
    <col min="10987" max="10987" width="1.7109375" style="25" customWidth="1"/>
    <col min="10988" max="10988" width="13.7109375" style="25" bestFit="1" customWidth="1"/>
    <col min="10989" max="10989" width="1.7109375" style="25" customWidth="1"/>
    <col min="10990" max="10990" width="13" style="25" bestFit="1" customWidth="1"/>
    <col min="10991" max="11235" width="11.28515625" style="25"/>
    <col min="11236" max="11236" width="61.5703125" style="25" customWidth="1"/>
    <col min="11237" max="11237" width="2.5703125" style="25" customWidth="1"/>
    <col min="11238" max="11238" width="13.7109375" style="25" bestFit="1" customWidth="1"/>
    <col min="11239" max="11239" width="1.7109375" style="25" customWidth="1"/>
    <col min="11240" max="11240" width="14.42578125" style="25" bestFit="1" customWidth="1"/>
    <col min="11241" max="11241" width="1.42578125" style="25" customWidth="1"/>
    <col min="11242" max="11242" width="14.42578125" style="25" bestFit="1" customWidth="1"/>
    <col min="11243" max="11243" width="1.7109375" style="25" customWidth="1"/>
    <col min="11244" max="11244" width="13.7109375" style="25" bestFit="1" customWidth="1"/>
    <col min="11245" max="11245" width="1.7109375" style="25" customWidth="1"/>
    <col min="11246" max="11246" width="13" style="25" bestFit="1" customWidth="1"/>
    <col min="11247" max="11491" width="11.28515625" style="25"/>
    <col min="11492" max="11492" width="61.5703125" style="25" customWidth="1"/>
    <col min="11493" max="11493" width="2.5703125" style="25" customWidth="1"/>
    <col min="11494" max="11494" width="13.7109375" style="25" bestFit="1" customWidth="1"/>
    <col min="11495" max="11495" width="1.7109375" style="25" customWidth="1"/>
    <col min="11496" max="11496" width="14.42578125" style="25" bestFit="1" customWidth="1"/>
    <col min="11497" max="11497" width="1.42578125" style="25" customWidth="1"/>
    <col min="11498" max="11498" width="14.42578125" style="25" bestFit="1" customWidth="1"/>
    <col min="11499" max="11499" width="1.7109375" style="25" customWidth="1"/>
    <col min="11500" max="11500" width="13.7109375" style="25" bestFit="1" customWidth="1"/>
    <col min="11501" max="11501" width="1.7109375" style="25" customWidth="1"/>
    <col min="11502" max="11502" width="13" style="25" bestFit="1" customWidth="1"/>
    <col min="11503" max="11747" width="11.28515625" style="25"/>
    <col min="11748" max="11748" width="61.5703125" style="25" customWidth="1"/>
    <col min="11749" max="11749" width="2.5703125" style="25" customWidth="1"/>
    <col min="11750" max="11750" width="13.7109375" style="25" bestFit="1" customWidth="1"/>
    <col min="11751" max="11751" width="1.7109375" style="25" customWidth="1"/>
    <col min="11752" max="11752" width="14.42578125" style="25" bestFit="1" customWidth="1"/>
    <col min="11753" max="11753" width="1.42578125" style="25" customWidth="1"/>
    <col min="11754" max="11754" width="14.42578125" style="25" bestFit="1" customWidth="1"/>
    <col min="11755" max="11755" width="1.7109375" style="25" customWidth="1"/>
    <col min="11756" max="11756" width="13.7109375" style="25" bestFit="1" customWidth="1"/>
    <col min="11757" max="11757" width="1.7109375" style="25" customWidth="1"/>
    <col min="11758" max="11758" width="13" style="25" bestFit="1" customWidth="1"/>
    <col min="11759" max="12003" width="11.28515625" style="25"/>
    <col min="12004" max="12004" width="61.5703125" style="25" customWidth="1"/>
    <col min="12005" max="12005" width="2.5703125" style="25" customWidth="1"/>
    <col min="12006" max="12006" width="13.7109375" style="25" bestFit="1" customWidth="1"/>
    <col min="12007" max="12007" width="1.7109375" style="25" customWidth="1"/>
    <col min="12008" max="12008" width="14.42578125" style="25" bestFit="1" customWidth="1"/>
    <col min="12009" max="12009" width="1.42578125" style="25" customWidth="1"/>
    <col min="12010" max="12010" width="14.42578125" style="25" bestFit="1" customWidth="1"/>
    <col min="12011" max="12011" width="1.7109375" style="25" customWidth="1"/>
    <col min="12012" max="12012" width="13.7109375" style="25" bestFit="1" customWidth="1"/>
    <col min="12013" max="12013" width="1.7109375" style="25" customWidth="1"/>
    <col min="12014" max="12014" width="13" style="25" bestFit="1" customWidth="1"/>
    <col min="12015" max="12259" width="11.28515625" style="25"/>
    <col min="12260" max="12260" width="61.5703125" style="25" customWidth="1"/>
    <col min="12261" max="12261" width="2.5703125" style="25" customWidth="1"/>
    <col min="12262" max="12262" width="13.7109375" style="25" bestFit="1" customWidth="1"/>
    <col min="12263" max="12263" width="1.7109375" style="25" customWidth="1"/>
    <col min="12264" max="12264" width="14.42578125" style="25" bestFit="1" customWidth="1"/>
    <col min="12265" max="12265" width="1.42578125" style="25" customWidth="1"/>
    <col min="12266" max="12266" width="14.42578125" style="25" bestFit="1" customWidth="1"/>
    <col min="12267" max="12267" width="1.7109375" style="25" customWidth="1"/>
    <col min="12268" max="12268" width="13.7109375" style="25" bestFit="1" customWidth="1"/>
    <col min="12269" max="12269" width="1.7109375" style="25" customWidth="1"/>
    <col min="12270" max="12270" width="13" style="25" bestFit="1" customWidth="1"/>
    <col min="12271" max="12515" width="11.28515625" style="25"/>
    <col min="12516" max="12516" width="61.5703125" style="25" customWidth="1"/>
    <col min="12517" max="12517" width="2.5703125" style="25" customWidth="1"/>
    <col min="12518" max="12518" width="13.7109375" style="25" bestFit="1" customWidth="1"/>
    <col min="12519" max="12519" width="1.7109375" style="25" customWidth="1"/>
    <col min="12520" max="12520" width="14.42578125" style="25" bestFit="1" customWidth="1"/>
    <col min="12521" max="12521" width="1.42578125" style="25" customWidth="1"/>
    <col min="12522" max="12522" width="14.42578125" style="25" bestFit="1" customWidth="1"/>
    <col min="12523" max="12523" width="1.7109375" style="25" customWidth="1"/>
    <col min="12524" max="12524" width="13.7109375" style="25" bestFit="1" customWidth="1"/>
    <col min="12525" max="12525" width="1.7109375" style="25" customWidth="1"/>
    <col min="12526" max="12526" width="13" style="25" bestFit="1" customWidth="1"/>
    <col min="12527" max="12771" width="11.28515625" style="25"/>
    <col min="12772" max="12772" width="61.5703125" style="25" customWidth="1"/>
    <col min="12773" max="12773" width="2.5703125" style="25" customWidth="1"/>
    <col min="12774" max="12774" width="13.7109375" style="25" bestFit="1" customWidth="1"/>
    <col min="12775" max="12775" width="1.7109375" style="25" customWidth="1"/>
    <col min="12776" max="12776" width="14.42578125" style="25" bestFit="1" customWidth="1"/>
    <col min="12777" max="12777" width="1.42578125" style="25" customWidth="1"/>
    <col min="12778" max="12778" width="14.42578125" style="25" bestFit="1" customWidth="1"/>
    <col min="12779" max="12779" width="1.7109375" style="25" customWidth="1"/>
    <col min="12780" max="12780" width="13.7109375" style="25" bestFit="1" customWidth="1"/>
    <col min="12781" max="12781" width="1.7109375" style="25" customWidth="1"/>
    <col min="12782" max="12782" width="13" style="25" bestFit="1" customWidth="1"/>
    <col min="12783" max="13027" width="11.28515625" style="25"/>
    <col min="13028" max="13028" width="61.5703125" style="25" customWidth="1"/>
    <col min="13029" max="13029" width="2.5703125" style="25" customWidth="1"/>
    <col min="13030" max="13030" width="13.7109375" style="25" bestFit="1" customWidth="1"/>
    <col min="13031" max="13031" width="1.7109375" style="25" customWidth="1"/>
    <col min="13032" max="13032" width="14.42578125" style="25" bestFit="1" customWidth="1"/>
    <col min="13033" max="13033" width="1.42578125" style="25" customWidth="1"/>
    <col min="13034" max="13034" width="14.42578125" style="25" bestFit="1" customWidth="1"/>
    <col min="13035" max="13035" width="1.7109375" style="25" customWidth="1"/>
    <col min="13036" max="13036" width="13.7109375" style="25" bestFit="1" customWidth="1"/>
    <col min="13037" max="13037" width="1.7109375" style="25" customWidth="1"/>
    <col min="13038" max="13038" width="13" style="25" bestFit="1" customWidth="1"/>
    <col min="13039" max="13283" width="11.28515625" style="25"/>
    <col min="13284" max="13284" width="61.5703125" style="25" customWidth="1"/>
    <col min="13285" max="13285" width="2.5703125" style="25" customWidth="1"/>
    <col min="13286" max="13286" width="13.7109375" style="25" bestFit="1" customWidth="1"/>
    <col min="13287" max="13287" width="1.7109375" style="25" customWidth="1"/>
    <col min="13288" max="13288" width="14.42578125" style="25" bestFit="1" customWidth="1"/>
    <col min="13289" max="13289" width="1.42578125" style="25" customWidth="1"/>
    <col min="13290" max="13290" width="14.42578125" style="25" bestFit="1" customWidth="1"/>
    <col min="13291" max="13291" width="1.7109375" style="25" customWidth="1"/>
    <col min="13292" max="13292" width="13.7109375" style="25" bestFit="1" customWidth="1"/>
    <col min="13293" max="13293" width="1.7109375" style="25" customWidth="1"/>
    <col min="13294" max="13294" width="13" style="25" bestFit="1" customWidth="1"/>
    <col min="13295" max="13539" width="11.28515625" style="25"/>
    <col min="13540" max="13540" width="61.5703125" style="25" customWidth="1"/>
    <col min="13541" max="13541" width="2.5703125" style="25" customWidth="1"/>
    <col min="13542" max="13542" width="13.7109375" style="25" bestFit="1" customWidth="1"/>
    <col min="13543" max="13543" width="1.7109375" style="25" customWidth="1"/>
    <col min="13544" max="13544" width="14.42578125" style="25" bestFit="1" customWidth="1"/>
    <col min="13545" max="13545" width="1.42578125" style="25" customWidth="1"/>
    <col min="13546" max="13546" width="14.42578125" style="25" bestFit="1" customWidth="1"/>
    <col min="13547" max="13547" width="1.7109375" style="25" customWidth="1"/>
    <col min="13548" max="13548" width="13.7109375" style="25" bestFit="1" customWidth="1"/>
    <col min="13549" max="13549" width="1.7109375" style="25" customWidth="1"/>
    <col min="13550" max="13550" width="13" style="25" bestFit="1" customWidth="1"/>
    <col min="13551" max="13795" width="11.28515625" style="25"/>
    <col min="13796" max="13796" width="61.5703125" style="25" customWidth="1"/>
    <col min="13797" max="13797" width="2.5703125" style="25" customWidth="1"/>
    <col min="13798" max="13798" width="13.7109375" style="25" bestFit="1" customWidth="1"/>
    <col min="13799" max="13799" width="1.7109375" style="25" customWidth="1"/>
    <col min="13800" max="13800" width="14.42578125" style="25" bestFit="1" customWidth="1"/>
    <col min="13801" max="13801" width="1.42578125" style="25" customWidth="1"/>
    <col min="13802" max="13802" width="14.42578125" style="25" bestFit="1" customWidth="1"/>
    <col min="13803" max="13803" width="1.7109375" style="25" customWidth="1"/>
    <col min="13804" max="13804" width="13.7109375" style="25" bestFit="1" customWidth="1"/>
    <col min="13805" max="13805" width="1.7109375" style="25" customWidth="1"/>
    <col min="13806" max="13806" width="13" style="25" bestFit="1" customWidth="1"/>
    <col min="13807" max="14051" width="11.28515625" style="25"/>
    <col min="14052" max="14052" width="61.5703125" style="25" customWidth="1"/>
    <col min="14053" max="14053" width="2.5703125" style="25" customWidth="1"/>
    <col min="14054" max="14054" width="13.7109375" style="25" bestFit="1" customWidth="1"/>
    <col min="14055" max="14055" width="1.7109375" style="25" customWidth="1"/>
    <col min="14056" max="14056" width="14.42578125" style="25" bestFit="1" customWidth="1"/>
    <col min="14057" max="14057" width="1.42578125" style="25" customWidth="1"/>
    <col min="14058" max="14058" width="14.42578125" style="25" bestFit="1" customWidth="1"/>
    <col min="14059" max="14059" width="1.7109375" style="25" customWidth="1"/>
    <col min="14060" max="14060" width="13.7109375" style="25" bestFit="1" customWidth="1"/>
    <col min="14061" max="14061" width="1.7109375" style="25" customWidth="1"/>
    <col min="14062" max="14062" width="13" style="25" bestFit="1" customWidth="1"/>
    <col min="14063" max="14307" width="11.28515625" style="25"/>
    <col min="14308" max="14308" width="61.5703125" style="25" customWidth="1"/>
    <col min="14309" max="14309" width="2.5703125" style="25" customWidth="1"/>
    <col min="14310" max="14310" width="13.7109375" style="25" bestFit="1" customWidth="1"/>
    <col min="14311" max="14311" width="1.7109375" style="25" customWidth="1"/>
    <col min="14312" max="14312" width="14.42578125" style="25" bestFit="1" customWidth="1"/>
    <col min="14313" max="14313" width="1.42578125" style="25" customWidth="1"/>
    <col min="14314" max="14314" width="14.42578125" style="25" bestFit="1" customWidth="1"/>
    <col min="14315" max="14315" width="1.7109375" style="25" customWidth="1"/>
    <col min="14316" max="14316" width="13.7109375" style="25" bestFit="1" customWidth="1"/>
    <col min="14317" max="14317" width="1.7109375" style="25" customWidth="1"/>
    <col min="14318" max="14318" width="13" style="25" bestFit="1" customWidth="1"/>
    <col min="14319" max="14563" width="11.28515625" style="25"/>
    <col min="14564" max="14564" width="61.5703125" style="25" customWidth="1"/>
    <col min="14565" max="14565" width="2.5703125" style="25" customWidth="1"/>
    <col min="14566" max="14566" width="13.7109375" style="25" bestFit="1" customWidth="1"/>
    <col min="14567" max="14567" width="1.7109375" style="25" customWidth="1"/>
    <col min="14568" max="14568" width="14.42578125" style="25" bestFit="1" customWidth="1"/>
    <col min="14569" max="14569" width="1.42578125" style="25" customWidth="1"/>
    <col min="14570" max="14570" width="14.42578125" style="25" bestFit="1" customWidth="1"/>
    <col min="14571" max="14571" width="1.7109375" style="25" customWidth="1"/>
    <col min="14572" max="14572" width="13.7109375" style="25" bestFit="1" customWidth="1"/>
    <col min="14573" max="14573" width="1.7109375" style="25" customWidth="1"/>
    <col min="14574" max="14574" width="13" style="25" bestFit="1" customWidth="1"/>
    <col min="14575" max="14819" width="11.28515625" style="25"/>
    <col min="14820" max="14820" width="61.5703125" style="25" customWidth="1"/>
    <col min="14821" max="14821" width="2.5703125" style="25" customWidth="1"/>
    <col min="14822" max="14822" width="13.7109375" style="25" bestFit="1" customWidth="1"/>
    <col min="14823" max="14823" width="1.7109375" style="25" customWidth="1"/>
    <col min="14824" max="14824" width="14.42578125" style="25" bestFit="1" customWidth="1"/>
    <col min="14825" max="14825" width="1.42578125" style="25" customWidth="1"/>
    <col min="14826" max="14826" width="14.42578125" style="25" bestFit="1" customWidth="1"/>
    <col min="14827" max="14827" width="1.7109375" style="25" customWidth="1"/>
    <col min="14828" max="14828" width="13.7109375" style="25" bestFit="1" customWidth="1"/>
    <col min="14829" max="14829" width="1.7109375" style="25" customWidth="1"/>
    <col min="14830" max="14830" width="13" style="25" bestFit="1" customWidth="1"/>
    <col min="14831" max="15075" width="11.28515625" style="25"/>
    <col min="15076" max="15076" width="61.5703125" style="25" customWidth="1"/>
    <col min="15077" max="15077" width="2.5703125" style="25" customWidth="1"/>
    <col min="15078" max="15078" width="13.7109375" style="25" bestFit="1" customWidth="1"/>
    <col min="15079" max="15079" width="1.7109375" style="25" customWidth="1"/>
    <col min="15080" max="15080" width="14.42578125" style="25" bestFit="1" customWidth="1"/>
    <col min="15081" max="15081" width="1.42578125" style="25" customWidth="1"/>
    <col min="15082" max="15082" width="14.42578125" style="25" bestFit="1" customWidth="1"/>
    <col min="15083" max="15083" width="1.7109375" style="25" customWidth="1"/>
    <col min="15084" max="15084" width="13.7109375" style="25" bestFit="1" customWidth="1"/>
    <col min="15085" max="15085" width="1.7109375" style="25" customWidth="1"/>
    <col min="15086" max="15086" width="13" style="25" bestFit="1" customWidth="1"/>
    <col min="15087" max="15331" width="11.28515625" style="25"/>
    <col min="15332" max="15332" width="61.5703125" style="25" customWidth="1"/>
    <col min="15333" max="15333" width="2.5703125" style="25" customWidth="1"/>
    <col min="15334" max="15334" width="13.7109375" style="25" bestFit="1" customWidth="1"/>
    <col min="15335" max="15335" width="1.7109375" style="25" customWidth="1"/>
    <col min="15336" max="15336" width="14.42578125" style="25" bestFit="1" customWidth="1"/>
    <col min="15337" max="15337" width="1.42578125" style="25" customWidth="1"/>
    <col min="15338" max="15338" width="14.42578125" style="25" bestFit="1" customWidth="1"/>
    <col min="15339" max="15339" width="1.7109375" style="25" customWidth="1"/>
    <col min="15340" max="15340" width="13.7109375" style="25" bestFit="1" customWidth="1"/>
    <col min="15341" max="15341" width="1.7109375" style="25" customWidth="1"/>
    <col min="15342" max="15342" width="13" style="25" bestFit="1" customWidth="1"/>
    <col min="15343" max="15587" width="11.28515625" style="25"/>
    <col min="15588" max="15588" width="61.5703125" style="25" customWidth="1"/>
    <col min="15589" max="15589" width="2.5703125" style="25" customWidth="1"/>
    <col min="15590" max="15590" width="13.7109375" style="25" bestFit="1" customWidth="1"/>
    <col min="15591" max="15591" width="1.7109375" style="25" customWidth="1"/>
    <col min="15592" max="15592" width="14.42578125" style="25" bestFit="1" customWidth="1"/>
    <col min="15593" max="15593" width="1.42578125" style="25" customWidth="1"/>
    <col min="15594" max="15594" width="14.42578125" style="25" bestFit="1" customWidth="1"/>
    <col min="15595" max="15595" width="1.7109375" style="25" customWidth="1"/>
    <col min="15596" max="15596" width="13.7109375" style="25" bestFit="1" customWidth="1"/>
    <col min="15597" max="15597" width="1.7109375" style="25" customWidth="1"/>
    <col min="15598" max="15598" width="13" style="25" bestFit="1" customWidth="1"/>
    <col min="15599" max="15843" width="11.28515625" style="25"/>
    <col min="15844" max="15844" width="61.5703125" style="25" customWidth="1"/>
    <col min="15845" max="15845" width="2.5703125" style="25" customWidth="1"/>
    <col min="15846" max="15846" width="13.7109375" style="25" bestFit="1" customWidth="1"/>
    <col min="15847" max="15847" width="1.7109375" style="25" customWidth="1"/>
    <col min="15848" max="15848" width="14.42578125" style="25" bestFit="1" customWidth="1"/>
    <col min="15849" max="15849" width="1.42578125" style="25" customWidth="1"/>
    <col min="15850" max="15850" width="14.42578125" style="25" bestFit="1" customWidth="1"/>
    <col min="15851" max="15851" width="1.7109375" style="25" customWidth="1"/>
    <col min="15852" max="15852" width="13.7109375" style="25" bestFit="1" customWidth="1"/>
    <col min="15853" max="15853" width="1.7109375" style="25" customWidth="1"/>
    <col min="15854" max="15854" width="13" style="25" bestFit="1" customWidth="1"/>
    <col min="15855" max="16099" width="11.28515625" style="25"/>
    <col min="16100" max="16100" width="61.5703125" style="25" customWidth="1"/>
    <col min="16101" max="16101" width="2.5703125" style="25" customWidth="1"/>
    <col min="16102" max="16102" width="13.7109375" style="25" bestFit="1" customWidth="1"/>
    <col min="16103" max="16103" width="1.7109375" style="25" customWidth="1"/>
    <col min="16104" max="16104" width="14.42578125" style="25" bestFit="1" customWidth="1"/>
    <col min="16105" max="16105" width="1.42578125" style="25" customWidth="1"/>
    <col min="16106" max="16106" width="14.42578125" style="25" bestFit="1" customWidth="1"/>
    <col min="16107" max="16107" width="1.7109375" style="25" customWidth="1"/>
    <col min="16108" max="16108" width="13.7109375" style="25" bestFit="1" customWidth="1"/>
    <col min="16109" max="16109" width="1.7109375" style="25" customWidth="1"/>
    <col min="16110" max="16110" width="13" style="25" bestFit="1" customWidth="1"/>
    <col min="16111" max="16384" width="11.28515625" style="25"/>
  </cols>
  <sheetData>
    <row r="1" spans="1:10" ht="12.95" customHeight="1">
      <c r="A1" s="292" t="s">
        <v>171</v>
      </c>
      <c r="B1" s="292"/>
      <c r="C1" s="292"/>
      <c r="D1" s="292"/>
      <c r="E1" s="292"/>
      <c r="F1" s="292"/>
      <c r="G1" s="292"/>
      <c r="H1" s="292"/>
      <c r="I1" s="292"/>
      <c r="J1" s="292"/>
    </row>
    <row r="2" spans="1:10" ht="12.95" customHeight="1">
      <c r="A2" s="293" t="s">
        <v>6</v>
      </c>
      <c r="B2" s="293"/>
      <c r="C2" s="293"/>
      <c r="D2" s="293"/>
      <c r="E2" s="293"/>
      <c r="F2" s="293"/>
      <c r="G2" s="293"/>
      <c r="H2" s="293"/>
      <c r="I2" s="293"/>
      <c r="J2" s="293"/>
    </row>
    <row r="3" spans="1:10" ht="12.95" customHeight="1">
      <c r="A3" s="293" t="s">
        <v>7</v>
      </c>
      <c r="B3" s="293"/>
      <c r="C3" s="293"/>
      <c r="D3" s="293"/>
      <c r="E3" s="293"/>
      <c r="F3" s="293"/>
      <c r="G3" s="293"/>
      <c r="H3" s="293"/>
      <c r="I3" s="293"/>
      <c r="J3" s="293"/>
    </row>
    <row r="4" spans="1:10" s="2" customFormat="1">
      <c r="A4" s="293"/>
      <c r="B4" s="293"/>
      <c r="C4" s="293"/>
      <c r="D4" s="293"/>
      <c r="E4" s="293"/>
      <c r="F4" s="293"/>
      <c r="G4" s="293"/>
      <c r="H4" s="293"/>
      <c r="I4" s="293"/>
      <c r="J4" s="293"/>
    </row>
    <row r="5" spans="1:10" ht="12.95" customHeight="1">
      <c r="A5" s="76"/>
      <c r="B5" s="13"/>
      <c r="C5" s="239"/>
      <c r="D5" s="13"/>
      <c r="E5" s="239"/>
      <c r="F5" s="13"/>
      <c r="G5" s="249"/>
    </row>
    <row r="6" spans="1:10">
      <c r="A6" s="77"/>
      <c r="B6" s="294" t="s">
        <v>73</v>
      </c>
      <c r="C6" s="294"/>
      <c r="D6" s="294"/>
      <c r="E6" s="294"/>
      <c r="F6" s="294"/>
      <c r="G6" s="256"/>
      <c r="H6" s="291" t="s">
        <v>177</v>
      </c>
      <c r="I6" s="291"/>
      <c r="J6" s="291"/>
    </row>
    <row r="7" spans="1:10">
      <c r="A7" s="216"/>
      <c r="B7" s="238" t="s">
        <v>26</v>
      </c>
      <c r="C7" s="60"/>
      <c r="D7" s="246" t="s">
        <v>169</v>
      </c>
      <c r="E7" s="60"/>
      <c r="F7" s="246" t="s">
        <v>26</v>
      </c>
      <c r="G7" s="29"/>
      <c r="H7" s="249" t="s">
        <v>26</v>
      </c>
      <c r="I7" s="141"/>
      <c r="J7" s="249" t="s">
        <v>26</v>
      </c>
    </row>
    <row r="8" spans="1:10">
      <c r="B8" s="1" t="s">
        <v>153</v>
      </c>
      <c r="C8" s="60"/>
      <c r="D8" s="1" t="s">
        <v>153</v>
      </c>
      <c r="E8" s="60"/>
      <c r="F8" s="1" t="s">
        <v>110</v>
      </c>
      <c r="G8" s="29"/>
      <c r="H8" s="1" t="s">
        <v>153</v>
      </c>
      <c r="I8" s="141"/>
      <c r="J8" s="1" t="s">
        <v>110</v>
      </c>
    </row>
    <row r="9" spans="1:10">
      <c r="B9" s="159" t="s">
        <v>2</v>
      </c>
      <c r="C9" s="26"/>
      <c r="D9" s="159" t="s">
        <v>2</v>
      </c>
      <c r="E9" s="26"/>
      <c r="F9" s="159" t="s">
        <v>2</v>
      </c>
      <c r="G9" s="29"/>
      <c r="H9" s="159" t="s">
        <v>2</v>
      </c>
      <c r="I9" s="142"/>
    </row>
    <row r="10" spans="1:10" s="140" customFormat="1">
      <c r="A10" s="12" t="s">
        <v>74</v>
      </c>
      <c r="B10" s="270"/>
      <c r="C10" s="141"/>
      <c r="D10" s="270"/>
      <c r="E10" s="141"/>
      <c r="F10" s="270"/>
      <c r="G10" s="29"/>
      <c r="H10" s="216"/>
      <c r="I10" s="142"/>
    </row>
    <row r="11" spans="1:10" ht="17.25" customHeight="1">
      <c r="A11" s="25" t="s">
        <v>76</v>
      </c>
      <c r="B11" s="14">
        <f>'Detailed Revenue'!C11+'Detailed Revenue'!C17+'Detailed Revenue'!C24+'Detailed Revenue'!C31</f>
        <v>524</v>
      </c>
      <c r="C11" s="141"/>
      <c r="D11" s="14">
        <f>'Detailed Revenue'!E11+'Detailed Revenue'!E17+'Detailed Revenue'!E24+'Detailed Revenue'!E31</f>
        <v>542</v>
      </c>
      <c r="E11" s="141"/>
      <c r="F11" s="14">
        <f>'Detailed Revenue'!G11+'Detailed Revenue'!G17+'Detailed Revenue'!G24+'Detailed Revenue'!G31</f>
        <v>603</v>
      </c>
      <c r="G11" s="14">
        <f>'Detailed Revenue'!H11+'Detailed Revenue'!H17+'Detailed Revenue'!H24+'Detailed Revenue'!H31</f>
        <v>0</v>
      </c>
      <c r="H11" s="14">
        <f>'Detailed Revenue'!I11+'Detailed Revenue'!I17+'Detailed Revenue'!I24+'Detailed Revenue'!I31</f>
        <v>2084</v>
      </c>
      <c r="I11" s="14"/>
      <c r="J11" s="14">
        <f>'Detailed Revenue'!K11+'Detailed Revenue'!K17+'Detailed Revenue'!K24+'Detailed Revenue'!K31</f>
        <v>2229</v>
      </c>
    </row>
    <row r="12" spans="1:10" ht="17.25" customHeight="1">
      <c r="A12" s="15" t="s">
        <v>119</v>
      </c>
      <c r="B12" s="142"/>
      <c r="C12" s="16"/>
      <c r="D12" s="142"/>
      <c r="E12" s="16"/>
      <c r="F12" s="142"/>
      <c r="G12" s="254"/>
      <c r="H12" s="216"/>
      <c r="I12" s="142"/>
    </row>
    <row r="13" spans="1:10" ht="17.25" customHeight="1">
      <c r="A13" s="73" t="s">
        <v>8</v>
      </c>
      <c r="B13" s="139">
        <f>'Detailed Revenue'!C13+'Detailed Revenue'!C19+'Detailed Revenue'!C26</f>
        <v>-249</v>
      </c>
      <c r="C13" s="16"/>
      <c r="D13" s="139">
        <f>'Detailed Revenue'!E13+'Detailed Revenue'!E19+'Detailed Revenue'!E26</f>
        <v>-256</v>
      </c>
      <c r="E13" s="16"/>
      <c r="F13" s="139">
        <f>'Detailed Revenue'!G13+'Detailed Revenue'!G19+'Detailed Revenue'!G26</f>
        <v>-294</v>
      </c>
      <c r="G13" s="139">
        <f>'Detailed Revenue'!H13+'Detailed Revenue'!H19+'Detailed Revenue'!H26</f>
        <v>0</v>
      </c>
      <c r="H13" s="139">
        <f>'Detailed Revenue'!I13+'Detailed Revenue'!I19+'Detailed Revenue'!I26</f>
        <v>-983</v>
      </c>
      <c r="I13" s="139"/>
      <c r="J13" s="139">
        <f>'Detailed Revenue'!K13+'Detailed Revenue'!K19+'Detailed Revenue'!K26</f>
        <v>-1065</v>
      </c>
    </row>
    <row r="14" spans="1:10" ht="17.25" customHeight="1">
      <c r="A14" s="25" t="s">
        <v>9</v>
      </c>
      <c r="B14" s="20">
        <f>'Detailed Revenue'!C14+'Detailed Revenue'!C20+'Detailed Revenue'!C27</f>
        <v>-80</v>
      </c>
      <c r="C14" s="16"/>
      <c r="D14" s="20">
        <f>'Detailed Revenue'!E14+'Detailed Revenue'!E20+'Detailed Revenue'!E27</f>
        <v>-86</v>
      </c>
      <c r="E14" s="16"/>
      <c r="F14" s="20">
        <f>'Detailed Revenue'!G14+'Detailed Revenue'!G20+'Detailed Revenue'!G27</f>
        <v>-108</v>
      </c>
      <c r="G14" s="139">
        <f>'Detailed Revenue'!H14+'Detailed Revenue'!H20+'Detailed Revenue'!H27</f>
        <v>0</v>
      </c>
      <c r="H14" s="20">
        <f>'Detailed Revenue'!I14+'Detailed Revenue'!I20+'Detailed Revenue'!I27</f>
        <v>-330</v>
      </c>
      <c r="I14" s="139"/>
      <c r="J14" s="20">
        <f>'Detailed Revenue'!K14+'Detailed Revenue'!K20+'Detailed Revenue'!K27</f>
        <v>-368</v>
      </c>
    </row>
    <row r="15" spans="1:10" ht="17.25" customHeight="1">
      <c r="A15" s="73" t="s">
        <v>128</v>
      </c>
      <c r="B15" s="19">
        <f>B11+SUM(B13:B14)</f>
        <v>195</v>
      </c>
      <c r="C15" s="141"/>
      <c r="D15" s="19">
        <f>D11+SUM(D13:D14)</f>
        <v>200</v>
      </c>
      <c r="E15" s="141"/>
      <c r="F15" s="19">
        <f>F11+SUM(F13:F14)</f>
        <v>201</v>
      </c>
      <c r="G15" s="29"/>
      <c r="H15" s="19">
        <f>H11+SUM(H13:H14)</f>
        <v>771</v>
      </c>
      <c r="I15" s="142"/>
      <c r="J15" s="19">
        <f>J11+SUM(J13:J14)</f>
        <v>796</v>
      </c>
    </row>
    <row r="16" spans="1:10" ht="17.25" customHeight="1">
      <c r="A16" s="74"/>
      <c r="B16" s="19"/>
      <c r="C16" s="26"/>
      <c r="D16" s="19"/>
      <c r="E16" s="26"/>
      <c r="F16" s="19"/>
      <c r="G16" s="29"/>
      <c r="I16" s="142"/>
    </row>
    <row r="17" spans="1:10" ht="17.25" customHeight="1">
      <c r="A17" s="25" t="s">
        <v>77</v>
      </c>
      <c r="B17" s="6">
        <f>'Detailed Revenue'!C35</f>
        <v>68</v>
      </c>
      <c r="C17" s="26"/>
      <c r="D17" s="139">
        <f>'Detailed Revenue'!E35</f>
        <v>66</v>
      </c>
      <c r="E17" s="26"/>
      <c r="F17" s="139">
        <f>'Detailed Revenue'!G35</f>
        <v>61</v>
      </c>
      <c r="G17" s="139">
        <f>'Detailed Revenue'!H35</f>
        <v>0</v>
      </c>
      <c r="H17" s="139">
        <f>'Detailed Revenue'!I35</f>
        <v>264</v>
      </c>
      <c r="I17" s="139"/>
      <c r="J17" s="139">
        <f>'Detailed Revenue'!K35</f>
        <v>238</v>
      </c>
    </row>
    <row r="18" spans="1:10" ht="17.25" customHeight="1">
      <c r="A18" s="25" t="s">
        <v>78</v>
      </c>
      <c r="B18" s="6">
        <f>'Detailed Revenue'!C41</f>
        <v>127</v>
      </c>
      <c r="C18" s="26"/>
      <c r="D18" s="139">
        <f>'Detailed Revenue'!E41</f>
        <v>132</v>
      </c>
      <c r="E18" s="26"/>
      <c r="F18" s="139">
        <f>'Detailed Revenue'!G41</f>
        <v>113</v>
      </c>
      <c r="G18" s="139">
        <f>'Detailed Revenue'!H41</f>
        <v>0</v>
      </c>
      <c r="H18" s="139">
        <f>'Detailed Revenue'!I41</f>
        <v>512</v>
      </c>
      <c r="I18" s="139"/>
      <c r="J18" s="139">
        <f>'Detailed Revenue'!K41</f>
        <v>473</v>
      </c>
    </row>
    <row r="19" spans="1:10" ht="17.25" customHeight="1">
      <c r="A19" s="25" t="s">
        <v>79</v>
      </c>
      <c r="B19" s="20">
        <f>'Detailed Revenue'!C47</f>
        <v>146</v>
      </c>
      <c r="C19" s="141"/>
      <c r="D19" s="20">
        <f>'Detailed Revenue'!E47</f>
        <v>131</v>
      </c>
      <c r="E19" s="141"/>
      <c r="F19" s="20">
        <f>'Detailed Revenue'!G47</f>
        <v>142</v>
      </c>
      <c r="G19" s="139">
        <f>'Detailed Revenue'!H47</f>
        <v>0</v>
      </c>
      <c r="H19" s="20">
        <f>'Detailed Revenue'!I47</f>
        <v>543</v>
      </c>
      <c r="I19" s="139"/>
      <c r="J19" s="20">
        <f>'Detailed Revenue'!K47</f>
        <v>560</v>
      </c>
    </row>
    <row r="20" spans="1:10" s="12" customFormat="1" ht="17.25" customHeight="1">
      <c r="A20" s="75"/>
      <c r="B20" s="21"/>
      <c r="C20" s="16"/>
      <c r="D20" s="21"/>
      <c r="E20" s="16"/>
      <c r="F20" s="21"/>
      <c r="G20" s="254"/>
      <c r="I20" s="54"/>
    </row>
    <row r="21" spans="1:10" s="12" customFormat="1" ht="17.25" customHeight="1">
      <c r="A21" s="75" t="s">
        <v>129</v>
      </c>
      <c r="B21" s="20">
        <f>+B15+B18+B19+B17</f>
        <v>536</v>
      </c>
      <c r="C21" s="16"/>
      <c r="D21" s="20">
        <f>+D15+D18+D19+D17</f>
        <v>529</v>
      </c>
      <c r="E21" s="16"/>
      <c r="F21" s="20">
        <f>+F15+F18+F19+F17</f>
        <v>517</v>
      </c>
      <c r="G21" s="254"/>
      <c r="H21" s="20">
        <f>+H15+H18+H19+H17</f>
        <v>2090</v>
      </c>
      <c r="I21" s="54"/>
      <c r="J21" s="20">
        <f>+J15+J18+J19+J17</f>
        <v>2067</v>
      </c>
    </row>
    <row r="22" spans="1:10" s="12" customFormat="1" ht="17.25" customHeight="1">
      <c r="A22" s="75"/>
      <c r="B22" s="139"/>
      <c r="C22" s="16"/>
      <c r="D22" s="139"/>
      <c r="E22" s="16"/>
      <c r="F22" s="139"/>
      <c r="G22" s="254"/>
      <c r="I22" s="54"/>
    </row>
    <row r="23" spans="1:10" ht="17.25" customHeight="1">
      <c r="A23" s="12" t="s">
        <v>75</v>
      </c>
      <c r="B23" s="23"/>
      <c r="C23" s="22"/>
      <c r="D23" s="23"/>
      <c r="E23" s="22"/>
      <c r="F23" s="23"/>
      <c r="G23" s="253"/>
      <c r="I23" s="142"/>
    </row>
    <row r="24" spans="1:10" ht="17.25" customHeight="1">
      <c r="A24" s="25" t="s">
        <v>10</v>
      </c>
      <c r="B24" s="124">
        <v>149</v>
      </c>
      <c r="C24" s="22"/>
      <c r="D24" s="124">
        <v>150</v>
      </c>
      <c r="E24" s="22"/>
      <c r="F24" s="124">
        <v>149</v>
      </c>
      <c r="G24" s="253"/>
      <c r="H24" s="138">
        <v>590</v>
      </c>
      <c r="I24" s="142"/>
      <c r="J24" s="139">
        <v>588</v>
      </c>
    </row>
    <row r="25" spans="1:10" ht="17.25" customHeight="1">
      <c r="A25" s="25" t="s">
        <v>11</v>
      </c>
      <c r="B25" s="124">
        <v>9</v>
      </c>
      <c r="C25" s="141"/>
      <c r="D25" s="124">
        <v>6</v>
      </c>
      <c r="E25" s="141"/>
      <c r="F25" s="124">
        <v>8</v>
      </c>
      <c r="G25" s="29"/>
      <c r="H25" s="138">
        <v>28</v>
      </c>
      <c r="I25" s="142"/>
      <c r="J25" s="138">
        <v>32</v>
      </c>
    </row>
    <row r="26" spans="1:10" ht="17.25" customHeight="1">
      <c r="A26" s="25" t="s">
        <v>12</v>
      </c>
      <c r="B26" s="124">
        <v>35</v>
      </c>
      <c r="C26" s="141"/>
      <c r="D26" s="124">
        <v>34</v>
      </c>
      <c r="E26" s="141"/>
      <c r="F26" s="124">
        <v>33</v>
      </c>
      <c r="G26" s="29"/>
      <c r="H26" s="138">
        <v>138</v>
      </c>
      <c r="I26" s="142"/>
      <c r="J26" s="138">
        <v>137</v>
      </c>
    </row>
    <row r="27" spans="1:10" ht="17.25" customHeight="1">
      <c r="A27" s="25" t="s">
        <v>13</v>
      </c>
      <c r="B27" s="124">
        <v>39</v>
      </c>
      <c r="C27" s="141"/>
      <c r="D27" s="124">
        <v>33</v>
      </c>
      <c r="E27" s="141"/>
      <c r="F27" s="124">
        <v>40</v>
      </c>
      <c r="G27" s="29"/>
      <c r="H27" s="138">
        <v>148</v>
      </c>
      <c r="I27" s="142"/>
      <c r="J27" s="139">
        <v>157</v>
      </c>
    </row>
    <row r="28" spans="1:10" ht="17.25" customHeight="1">
      <c r="A28" s="25" t="s">
        <v>14</v>
      </c>
      <c r="B28" s="124">
        <v>26</v>
      </c>
      <c r="C28" s="141"/>
      <c r="D28" s="124">
        <v>23</v>
      </c>
      <c r="E28" s="141"/>
      <c r="F28" s="124">
        <v>24</v>
      </c>
      <c r="G28" s="29"/>
      <c r="H28" s="138">
        <v>107</v>
      </c>
      <c r="I28" s="142"/>
      <c r="J28" s="138">
        <v>92</v>
      </c>
    </row>
    <row r="29" spans="1:10" ht="17.25" customHeight="1">
      <c r="A29" s="25" t="s">
        <v>15</v>
      </c>
      <c r="B29" s="124">
        <v>22</v>
      </c>
      <c r="C29" s="141"/>
      <c r="D29" s="124">
        <v>22</v>
      </c>
      <c r="E29" s="141"/>
      <c r="F29" s="124">
        <v>34</v>
      </c>
      <c r="G29" s="29"/>
      <c r="H29" s="138">
        <v>85</v>
      </c>
      <c r="I29" s="142"/>
      <c r="J29" s="138">
        <v>110</v>
      </c>
    </row>
    <row r="30" spans="1:10" ht="17.25" customHeight="1">
      <c r="A30" s="140" t="s">
        <v>16</v>
      </c>
      <c r="B30" s="124">
        <v>6</v>
      </c>
      <c r="C30" s="141"/>
      <c r="D30" s="124">
        <v>7</v>
      </c>
      <c r="E30" s="141"/>
      <c r="F30" s="124">
        <v>6</v>
      </c>
      <c r="G30" s="29"/>
      <c r="H30" s="138">
        <v>27</v>
      </c>
      <c r="I30" s="142"/>
      <c r="J30" s="138">
        <v>27</v>
      </c>
    </row>
    <row r="31" spans="1:10" ht="17.25" customHeight="1">
      <c r="A31" s="140" t="s">
        <v>17</v>
      </c>
      <c r="B31" s="124">
        <v>4</v>
      </c>
      <c r="C31" s="141"/>
      <c r="D31" s="124">
        <v>4</v>
      </c>
      <c r="E31" s="141"/>
      <c r="F31" s="124">
        <v>35</v>
      </c>
      <c r="G31" s="29"/>
      <c r="H31" s="138">
        <v>10</v>
      </c>
      <c r="I31" s="142"/>
      <c r="J31" s="138">
        <v>81</v>
      </c>
    </row>
    <row r="32" spans="1:10" s="140" customFormat="1" ht="17.25" customHeight="1">
      <c r="A32" s="140" t="s">
        <v>18</v>
      </c>
      <c r="B32" s="124">
        <v>-12</v>
      </c>
      <c r="C32" s="141"/>
      <c r="D32" s="124">
        <v>11</v>
      </c>
      <c r="E32" s="141"/>
      <c r="F32" s="124">
        <v>15</v>
      </c>
      <c r="G32" s="29"/>
      <c r="H32" s="138">
        <v>65</v>
      </c>
      <c r="I32" s="142"/>
      <c r="J32" s="124">
        <v>89</v>
      </c>
    </row>
    <row r="33" spans="1:10" s="140" customFormat="1" ht="17.25" customHeight="1">
      <c r="A33" s="140" t="s">
        <v>154</v>
      </c>
      <c r="B33" s="124">
        <v>12</v>
      </c>
      <c r="C33" s="141"/>
      <c r="D33" s="124">
        <v>8</v>
      </c>
      <c r="E33" s="141"/>
      <c r="F33" s="124">
        <v>0</v>
      </c>
      <c r="G33" s="29"/>
      <c r="H33" s="138">
        <v>172</v>
      </c>
      <c r="I33" s="142"/>
      <c r="J33" s="140">
        <v>0</v>
      </c>
    </row>
    <row r="34" spans="1:10" s="12" customFormat="1" ht="17.25" customHeight="1">
      <c r="A34" s="12" t="s">
        <v>19</v>
      </c>
      <c r="B34" s="18">
        <f>SUM(B24:B33)</f>
        <v>290</v>
      </c>
      <c r="C34" s="16"/>
      <c r="D34" s="18">
        <f>SUM(D24:D33)</f>
        <v>298</v>
      </c>
      <c r="E34" s="16"/>
      <c r="F34" s="18">
        <f>SUM(F24:F33)</f>
        <v>344</v>
      </c>
      <c r="G34" s="254"/>
      <c r="H34" s="18">
        <f>SUM(H24:H33)</f>
        <v>1370</v>
      </c>
      <c r="I34" s="54"/>
      <c r="J34" s="18">
        <f>SUM(J24:J33)</f>
        <v>1313</v>
      </c>
    </row>
    <row r="35" spans="1:10" s="12" customFormat="1" ht="9.75" customHeight="1">
      <c r="A35" s="140"/>
      <c r="B35" s="139"/>
      <c r="C35" s="16"/>
      <c r="D35" s="139"/>
      <c r="E35" s="16"/>
      <c r="F35" s="139"/>
      <c r="G35" s="254"/>
      <c r="I35" s="54"/>
    </row>
    <row r="36" spans="1:10" s="17" customFormat="1" ht="17.25" customHeight="1">
      <c r="A36" s="54" t="s">
        <v>20</v>
      </c>
      <c r="B36" s="139">
        <f>B21-B34</f>
        <v>246</v>
      </c>
      <c r="C36" s="29"/>
      <c r="D36" s="139">
        <f>D21-D34</f>
        <v>231</v>
      </c>
      <c r="E36" s="29"/>
      <c r="F36" s="139">
        <f>F21-F34</f>
        <v>173</v>
      </c>
      <c r="G36" s="29"/>
      <c r="H36" s="139">
        <f>H21-H34</f>
        <v>720</v>
      </c>
      <c r="I36" s="142"/>
      <c r="J36" s="139">
        <f>J21-J34</f>
        <v>754</v>
      </c>
    </row>
    <row r="37" spans="1:10" s="17" customFormat="1" ht="9.75" customHeight="1">
      <c r="A37" s="142"/>
      <c r="B37" s="139"/>
      <c r="C37" s="29"/>
      <c r="D37" s="139"/>
      <c r="E37" s="29"/>
      <c r="F37" s="139"/>
      <c r="G37" s="29"/>
      <c r="I37" s="142"/>
    </row>
    <row r="38" spans="1:10" ht="17.25" customHeight="1">
      <c r="A38" s="140" t="s">
        <v>63</v>
      </c>
      <c r="B38" s="138">
        <v>1</v>
      </c>
      <c r="C38" s="141"/>
      <c r="D38" s="138">
        <v>1</v>
      </c>
      <c r="E38" s="141"/>
      <c r="F38" s="138">
        <v>2</v>
      </c>
      <c r="G38" s="29"/>
      <c r="H38" s="138">
        <v>4</v>
      </c>
      <c r="I38" s="142"/>
      <c r="J38" s="138">
        <v>6</v>
      </c>
    </row>
    <row r="39" spans="1:10" ht="17.25" customHeight="1">
      <c r="A39" s="140" t="s">
        <v>62</v>
      </c>
      <c r="B39" s="138">
        <v>-28</v>
      </c>
      <c r="C39" s="141"/>
      <c r="D39" s="138">
        <v>-28</v>
      </c>
      <c r="E39" s="141"/>
      <c r="F39" s="138">
        <v>-28</v>
      </c>
      <c r="G39" s="29"/>
      <c r="H39" s="138">
        <v>-111</v>
      </c>
      <c r="I39" s="142"/>
      <c r="J39" s="139">
        <v>-117</v>
      </c>
    </row>
    <row r="40" spans="1:10" ht="19.5" customHeight="1">
      <c r="A40" s="140" t="s">
        <v>155</v>
      </c>
      <c r="B40" s="138">
        <v>0</v>
      </c>
      <c r="C40" s="141"/>
      <c r="D40" s="138">
        <v>2</v>
      </c>
      <c r="E40" s="141"/>
      <c r="F40" s="138">
        <v>0</v>
      </c>
      <c r="G40" s="29"/>
      <c r="H40" s="138">
        <v>17</v>
      </c>
      <c r="I40" s="142"/>
      <c r="J40" s="139">
        <v>0</v>
      </c>
    </row>
    <row r="41" spans="1:10" s="216" customFormat="1" ht="19.5" customHeight="1">
      <c r="A41" s="216" t="s">
        <v>176</v>
      </c>
      <c r="B41" s="138">
        <v>0</v>
      </c>
      <c r="C41" s="141"/>
      <c r="D41" s="138">
        <v>0</v>
      </c>
      <c r="E41" s="141"/>
      <c r="F41" s="138">
        <v>-49</v>
      </c>
      <c r="G41" s="29"/>
      <c r="H41" s="138">
        <v>0</v>
      </c>
      <c r="I41" s="142"/>
      <c r="J41" s="138">
        <v>-49</v>
      </c>
    </row>
    <row r="42" spans="1:10" s="140" customFormat="1" ht="4.5" customHeight="1">
      <c r="B42" s="138"/>
      <c r="C42" s="141"/>
      <c r="D42" s="138"/>
      <c r="E42" s="141"/>
      <c r="F42" s="138"/>
      <c r="G42" s="29"/>
      <c r="I42" s="142"/>
      <c r="J42" s="138">
        <v>0</v>
      </c>
    </row>
    <row r="43" spans="1:10" ht="17.25" customHeight="1">
      <c r="A43" s="12" t="s">
        <v>21</v>
      </c>
      <c r="B43" s="27">
        <f>+B36+SUM(B38:B41)</f>
        <v>219</v>
      </c>
      <c r="C43" s="141"/>
      <c r="D43" s="27">
        <f>+D36+SUM(D38:D41)</f>
        <v>206</v>
      </c>
      <c r="E43" s="141"/>
      <c r="F43" s="27">
        <f>+F36+SUM(F38:F41)</f>
        <v>98</v>
      </c>
      <c r="G43" s="29"/>
      <c r="H43" s="27">
        <f>+H36+SUM(H38:H41)</f>
        <v>630</v>
      </c>
      <c r="I43" s="142"/>
      <c r="J43" s="27">
        <f>+J36+SUM(J38:J41)</f>
        <v>594</v>
      </c>
    </row>
    <row r="44" spans="1:10" s="12" customFormat="1" ht="17.25" customHeight="1">
      <c r="A44" s="140" t="s">
        <v>22</v>
      </c>
      <c r="B44" s="20">
        <v>71</v>
      </c>
      <c r="C44" s="141"/>
      <c r="D44" s="20">
        <v>68</v>
      </c>
      <c r="E44" s="141"/>
      <c r="F44" s="20">
        <v>11</v>
      </c>
      <c r="G44" s="204"/>
      <c r="H44" s="20">
        <v>203</v>
      </c>
      <c r="J44" s="199">
        <v>181</v>
      </c>
    </row>
    <row r="45" spans="1:10" s="12" customFormat="1" ht="6" customHeight="1">
      <c r="A45" s="140"/>
      <c r="B45" s="139"/>
      <c r="C45" s="141"/>
      <c r="D45" s="139"/>
      <c r="E45" s="141"/>
      <c r="F45" s="139"/>
      <c r="G45" s="204"/>
    </row>
    <row r="46" spans="1:10" s="12" customFormat="1" ht="17.25" customHeight="1">
      <c r="A46" s="198" t="s">
        <v>159</v>
      </c>
      <c r="B46" s="200">
        <f>+B43-B44</f>
        <v>148</v>
      </c>
      <c r="C46" s="204"/>
      <c r="D46" s="200">
        <f>+D43-D44</f>
        <v>138</v>
      </c>
      <c r="E46" s="204"/>
      <c r="F46" s="200">
        <f>+F43-F44</f>
        <v>87</v>
      </c>
      <c r="G46" s="252"/>
      <c r="H46" s="200">
        <f>+H43-H44</f>
        <v>427</v>
      </c>
      <c r="I46" s="168"/>
      <c r="J46" s="200">
        <f>+J43-J44</f>
        <v>413</v>
      </c>
    </row>
    <row r="47" spans="1:10" s="12" customFormat="1" ht="6.75" customHeight="1">
      <c r="A47" s="190"/>
      <c r="B47" s="191"/>
      <c r="C47" s="16"/>
      <c r="D47" s="191"/>
      <c r="E47" s="16"/>
      <c r="F47" s="191"/>
      <c r="G47" s="252"/>
    </row>
    <row r="48" spans="1:10" s="12" customFormat="1" ht="17.25" customHeight="1">
      <c r="A48" s="216" t="s">
        <v>160</v>
      </c>
      <c r="B48" s="199">
        <v>0</v>
      </c>
      <c r="C48" s="167"/>
      <c r="D48" s="199">
        <v>0</v>
      </c>
      <c r="E48" s="167"/>
      <c r="F48" s="199">
        <v>0</v>
      </c>
      <c r="G48" s="204"/>
      <c r="H48" s="199">
        <v>1</v>
      </c>
      <c r="J48" s="199">
        <v>1</v>
      </c>
    </row>
    <row r="49" spans="1:10" s="12" customFormat="1" ht="6.75" customHeight="1">
      <c r="A49" s="190"/>
      <c r="B49" s="191"/>
      <c r="C49" s="16"/>
      <c r="D49" s="191"/>
      <c r="E49" s="16"/>
      <c r="F49" s="191"/>
      <c r="G49" s="252"/>
    </row>
    <row r="50" spans="1:10" s="12" customFormat="1" ht="17.25" customHeight="1" thickBot="1">
      <c r="A50" s="198" t="s">
        <v>112</v>
      </c>
      <c r="B50" s="201">
        <f>+B46+B48</f>
        <v>148</v>
      </c>
      <c r="C50" s="168"/>
      <c r="D50" s="201">
        <f>+D46+D48</f>
        <v>138</v>
      </c>
      <c r="E50" s="168"/>
      <c r="F50" s="201">
        <f>+F46+F48</f>
        <v>87</v>
      </c>
      <c r="G50" s="252"/>
      <c r="H50" s="201">
        <f>+H46+H48</f>
        <v>428</v>
      </c>
      <c r="J50" s="201">
        <f>+J46+J48</f>
        <v>414</v>
      </c>
    </row>
    <row r="51" spans="1:10" s="12" customFormat="1" ht="6.75" customHeight="1" thickTop="1">
      <c r="A51" s="202"/>
      <c r="B51" s="203"/>
      <c r="C51" s="168"/>
      <c r="D51" s="203"/>
      <c r="E51" s="168"/>
      <c r="F51" s="203"/>
      <c r="G51" s="252"/>
    </row>
    <row r="52" spans="1:10" ht="17.25" customHeight="1">
      <c r="A52" s="12" t="s">
        <v>88</v>
      </c>
      <c r="B52" s="192"/>
      <c r="C52" s="140"/>
      <c r="D52" s="192"/>
      <c r="E52" s="140"/>
      <c r="F52" s="192"/>
      <c r="G52" s="169"/>
    </row>
    <row r="53" spans="1:10" ht="17.25" customHeight="1" thickBot="1">
      <c r="A53" s="15" t="s">
        <v>64</v>
      </c>
      <c r="B53" s="193">
        <f>B50/B59</f>
        <v>0.89914945321992712</v>
      </c>
      <c r="C53" s="194"/>
      <c r="D53" s="193">
        <f>D50/D59</f>
        <v>0.82684242061114432</v>
      </c>
      <c r="E53" s="194"/>
      <c r="F53" s="193">
        <f>F50/F59</f>
        <v>0.51724137931034486</v>
      </c>
      <c r="G53" s="171"/>
      <c r="H53" s="193">
        <f>H50/H59</f>
        <v>2.5582785415421396</v>
      </c>
      <c r="J53" s="193">
        <f>J50/J59</f>
        <v>2.4511545293072823</v>
      </c>
    </row>
    <row r="54" spans="1:10" ht="17.25" customHeight="1" thickTop="1" thickBot="1">
      <c r="A54" s="15" t="s">
        <v>65</v>
      </c>
      <c r="B54" s="193">
        <f>B50/B60</f>
        <v>0.87625814091178211</v>
      </c>
      <c r="C54" s="28"/>
      <c r="D54" s="193">
        <f>D50/D60</f>
        <v>0.80466472303206993</v>
      </c>
      <c r="E54" s="195"/>
      <c r="F54" s="193">
        <f>F50/F60</f>
        <v>0.5043478260869565</v>
      </c>
      <c r="G54" s="171"/>
      <c r="H54" s="193">
        <f>H50/H60</f>
        <v>2.4985405720957381</v>
      </c>
      <c r="J54" s="193">
        <f>J50/J60</f>
        <v>2.3930635838150289</v>
      </c>
    </row>
    <row r="55" spans="1:10" ht="17.25" customHeight="1" thickTop="1" thickBot="1">
      <c r="A55" s="166" t="s">
        <v>82</v>
      </c>
      <c r="B55" s="170">
        <v>0.25</v>
      </c>
      <c r="C55" s="171"/>
      <c r="D55" s="170">
        <v>0.25</v>
      </c>
      <c r="E55" s="172"/>
      <c r="F55" s="170">
        <v>0.15</v>
      </c>
      <c r="G55" s="171"/>
      <c r="H55" s="170">
        <v>0.9</v>
      </c>
      <c r="J55" s="170">
        <v>0.57999999999999996</v>
      </c>
    </row>
    <row r="56" spans="1:10" ht="17.25" customHeight="1" thickTop="1">
      <c r="A56" s="89"/>
      <c r="B56" s="140"/>
      <c r="C56" s="140"/>
      <c r="D56" s="140"/>
      <c r="E56" s="140"/>
      <c r="F56" s="140"/>
      <c r="G56" s="142"/>
    </row>
    <row r="57" spans="1:10" ht="17.25" customHeight="1">
      <c r="A57" s="90" t="s">
        <v>23</v>
      </c>
      <c r="B57" s="28"/>
      <c r="C57" s="28"/>
      <c r="D57" s="28"/>
      <c r="E57" s="28"/>
      <c r="F57" s="28"/>
      <c r="G57" s="28"/>
    </row>
    <row r="58" spans="1:10" ht="17.25" customHeight="1">
      <c r="A58" s="90" t="s">
        <v>24</v>
      </c>
      <c r="B58" s="28"/>
      <c r="C58" s="28"/>
      <c r="D58" s="28"/>
      <c r="E58" s="28"/>
      <c r="F58" s="28"/>
    </row>
    <row r="59" spans="1:10" ht="17.25" customHeight="1">
      <c r="A59" s="17" t="s">
        <v>66</v>
      </c>
      <c r="B59" s="142">
        <v>164.6</v>
      </c>
      <c r="C59" s="17"/>
      <c r="D59" s="142">
        <v>166.9</v>
      </c>
      <c r="E59" s="25"/>
      <c r="F59" s="142">
        <v>168.2</v>
      </c>
      <c r="G59" s="142"/>
      <c r="H59" s="169">
        <v>167.3</v>
      </c>
      <c r="J59" s="142">
        <v>168.9</v>
      </c>
    </row>
    <row r="60" spans="1:10" s="24" customFormat="1" ht="17.25" customHeight="1">
      <c r="A60" s="17" t="s">
        <v>25</v>
      </c>
      <c r="B60" s="142">
        <v>168.9</v>
      </c>
      <c r="C60" s="17"/>
      <c r="D60" s="142">
        <v>171.5</v>
      </c>
      <c r="E60" s="25"/>
      <c r="F60" s="142">
        <v>172.5</v>
      </c>
      <c r="G60" s="142"/>
      <c r="H60" s="169">
        <v>171.3</v>
      </c>
      <c r="J60" s="142">
        <v>173</v>
      </c>
    </row>
  </sheetData>
  <mergeCells count="6">
    <mergeCell ref="H6:J6"/>
    <mergeCell ref="A1:J1"/>
    <mergeCell ref="A2:J2"/>
    <mergeCell ref="A3:J3"/>
    <mergeCell ref="A4:J4"/>
    <mergeCell ref="B6:F6"/>
  </mergeCells>
  <printOptions horizontalCentered="1"/>
  <pageMargins left="0.31" right="0.28000000000000003" top="0.47" bottom="0.52" header="0.25" footer="0.35"/>
  <pageSetup scale="6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showGridLines="0" zoomScale="85" zoomScaleNormal="85" zoomScaleSheetLayoutView="70" workbookViewId="0">
      <selection activeCell="C21" sqref="C21"/>
    </sheetView>
  </sheetViews>
  <sheetFormatPr defaultColWidth="9.140625" defaultRowHeight="12.75"/>
  <cols>
    <col min="1" max="1" width="2.7109375" style="2" customWidth="1"/>
    <col min="2" max="2" width="64.7109375" style="2" customWidth="1"/>
    <col min="3" max="3" width="17.7109375" style="2" customWidth="1"/>
    <col min="4" max="4" width="2.7109375" style="2" customWidth="1"/>
    <col min="5" max="5" width="18.7109375" style="2" customWidth="1"/>
    <col min="6" max="6" width="2.7109375" style="2" customWidth="1"/>
    <col min="7" max="7" width="17.7109375" style="2" customWidth="1"/>
    <col min="8" max="8" width="2.7109375" style="2" customWidth="1"/>
    <col min="9" max="9" width="17.7109375" style="2" customWidth="1"/>
    <col min="10" max="10" width="2.7109375" style="2" customWidth="1"/>
    <col min="11" max="11" width="17.7109375" style="2" customWidth="1"/>
    <col min="12" max="16384" width="9.140625" style="2"/>
  </cols>
  <sheetData>
    <row r="1" spans="1:11">
      <c r="A1" s="295" t="s">
        <v>171</v>
      </c>
      <c r="B1" s="295"/>
      <c r="C1" s="295"/>
      <c r="D1" s="295"/>
      <c r="E1" s="295"/>
      <c r="F1" s="295"/>
      <c r="G1" s="295"/>
      <c r="H1" s="295"/>
      <c r="I1" s="295"/>
      <c r="J1" s="295"/>
      <c r="K1" s="295"/>
    </row>
    <row r="2" spans="1:11">
      <c r="A2" s="295" t="s">
        <v>0</v>
      </c>
      <c r="B2" s="295"/>
      <c r="C2" s="295"/>
      <c r="D2" s="295"/>
      <c r="E2" s="295"/>
      <c r="F2" s="295"/>
      <c r="G2" s="295"/>
      <c r="H2" s="295"/>
      <c r="I2" s="295"/>
      <c r="J2" s="295"/>
      <c r="K2" s="295"/>
    </row>
    <row r="3" spans="1:11">
      <c r="A3" s="295" t="s">
        <v>1</v>
      </c>
      <c r="B3" s="295"/>
      <c r="C3" s="295"/>
      <c r="D3" s="295"/>
      <c r="E3" s="295"/>
      <c r="F3" s="295"/>
      <c r="G3" s="295"/>
      <c r="H3" s="295"/>
      <c r="I3" s="295"/>
      <c r="J3" s="295"/>
      <c r="K3" s="295"/>
    </row>
    <row r="4" spans="1:11">
      <c r="A4" s="295"/>
      <c r="B4" s="295"/>
      <c r="C4" s="295"/>
      <c r="D4" s="295"/>
      <c r="E4" s="295"/>
      <c r="F4" s="295"/>
      <c r="G4" s="295"/>
      <c r="H4" s="295"/>
      <c r="I4" s="295"/>
      <c r="J4" s="295"/>
      <c r="K4" s="295"/>
    </row>
    <row r="5" spans="1:11">
      <c r="A5" s="78"/>
      <c r="B5" s="78"/>
      <c r="C5" s="147"/>
      <c r="D5" s="239"/>
      <c r="E5" s="248"/>
      <c r="F5" s="239"/>
      <c r="G5" s="147"/>
      <c r="H5" s="147"/>
    </row>
    <row r="6" spans="1:11">
      <c r="A6" s="240"/>
      <c r="B6" s="240"/>
      <c r="C6" s="294" t="s">
        <v>73</v>
      </c>
      <c r="D6" s="294"/>
      <c r="E6" s="294"/>
      <c r="F6" s="294"/>
      <c r="G6" s="294"/>
      <c r="H6" s="239"/>
      <c r="I6" s="291" t="s">
        <v>177</v>
      </c>
      <c r="J6" s="291"/>
      <c r="K6" s="291"/>
    </row>
    <row r="7" spans="1:11">
      <c r="A7" s="78"/>
      <c r="B7" s="78"/>
      <c r="C7" s="246" t="s">
        <v>26</v>
      </c>
      <c r="D7" s="60"/>
      <c r="E7" s="246" t="s">
        <v>169</v>
      </c>
      <c r="F7" s="60"/>
      <c r="G7" s="238" t="s">
        <v>26</v>
      </c>
      <c r="H7" s="148"/>
      <c r="I7" s="249" t="s">
        <v>26</v>
      </c>
      <c r="J7" s="141"/>
      <c r="K7" s="249" t="s">
        <v>26</v>
      </c>
    </row>
    <row r="8" spans="1:11">
      <c r="A8" s="78"/>
      <c r="B8" s="78"/>
      <c r="C8" s="1" t="s">
        <v>153</v>
      </c>
      <c r="D8" s="60"/>
      <c r="E8" s="1" t="s">
        <v>153</v>
      </c>
      <c r="F8" s="60"/>
      <c r="G8" s="1" t="s">
        <v>110</v>
      </c>
      <c r="H8" s="158"/>
      <c r="I8" s="1" t="s">
        <v>153</v>
      </c>
      <c r="J8" s="141"/>
      <c r="K8" s="1" t="s">
        <v>110</v>
      </c>
    </row>
    <row r="9" spans="1:11">
      <c r="A9" s="11"/>
      <c r="B9" s="11"/>
      <c r="C9" s="159" t="s">
        <v>2</v>
      </c>
      <c r="D9" s="240"/>
      <c r="E9" s="159" t="s">
        <v>2</v>
      </c>
      <c r="F9" s="240"/>
      <c r="G9" s="159" t="s">
        <v>2</v>
      </c>
      <c r="H9" s="240"/>
      <c r="I9" s="159" t="s">
        <v>2</v>
      </c>
    </row>
    <row r="10" spans="1:11">
      <c r="A10" s="11" t="s">
        <v>172</v>
      </c>
      <c r="B10" s="11"/>
      <c r="C10" s="240"/>
      <c r="D10" s="240"/>
      <c r="E10" s="240"/>
      <c r="F10" s="240"/>
      <c r="G10" s="240"/>
      <c r="H10" s="240"/>
      <c r="J10" s="257"/>
    </row>
    <row r="11" spans="1:11">
      <c r="A11" s="81"/>
      <c r="B11" s="163" t="s">
        <v>118</v>
      </c>
      <c r="C11" s="127">
        <v>109</v>
      </c>
      <c r="D11" s="80"/>
      <c r="E11" s="127">
        <v>109</v>
      </c>
      <c r="F11" s="80"/>
      <c r="G11" s="127">
        <v>135</v>
      </c>
      <c r="H11" s="127"/>
      <c r="I11" s="282">
        <v>432</v>
      </c>
      <c r="J11" s="283"/>
      <c r="K11" s="282">
        <v>525</v>
      </c>
    </row>
    <row r="12" spans="1:11" ht="15">
      <c r="A12" s="81"/>
      <c r="B12" s="144" t="s">
        <v>119</v>
      </c>
      <c r="C12" s="135"/>
      <c r="D12" s="80"/>
      <c r="E12" s="135"/>
      <c r="F12" s="80"/>
      <c r="G12" s="135"/>
      <c r="H12" s="135"/>
      <c r="I12" s="284"/>
      <c r="J12" s="283"/>
      <c r="K12" s="284"/>
    </row>
    <row r="13" spans="1:11">
      <c r="A13" s="81"/>
      <c r="B13" s="144" t="s">
        <v>3</v>
      </c>
      <c r="C13" s="136">
        <v>-56</v>
      </c>
      <c r="D13" s="80"/>
      <c r="E13" s="136">
        <v>-53</v>
      </c>
      <c r="F13" s="80"/>
      <c r="G13" s="136">
        <v>-73</v>
      </c>
      <c r="H13" s="136"/>
      <c r="I13" s="285">
        <v>-223</v>
      </c>
      <c r="J13" s="286"/>
      <c r="K13" s="285">
        <v>-285</v>
      </c>
    </row>
    <row r="14" spans="1:11" ht="15">
      <c r="A14" s="81"/>
      <c r="B14" s="144" t="s">
        <v>4</v>
      </c>
      <c r="C14" s="135">
        <v>-5</v>
      </c>
      <c r="D14" s="80"/>
      <c r="E14" s="135">
        <v>-5</v>
      </c>
      <c r="F14" s="80"/>
      <c r="G14" s="135">
        <v>-9</v>
      </c>
      <c r="H14" s="135"/>
      <c r="I14" s="287">
        <v>-21</v>
      </c>
      <c r="J14" s="288"/>
      <c r="K14" s="287">
        <v>-32</v>
      </c>
    </row>
    <row r="15" spans="1:11">
      <c r="A15" s="212"/>
      <c r="B15" s="8" t="s">
        <v>120</v>
      </c>
      <c r="C15" s="149">
        <f>C11+C13+C14</f>
        <v>48</v>
      </c>
      <c r="D15" s="80"/>
      <c r="E15" s="149">
        <f>E11+E13+E14</f>
        <v>51</v>
      </c>
      <c r="F15" s="80"/>
      <c r="G15" s="149">
        <f>G11+G13+G14</f>
        <v>53</v>
      </c>
      <c r="H15" s="149"/>
      <c r="I15" s="149">
        <f>I11+I13+I14</f>
        <v>188</v>
      </c>
      <c r="J15" s="259"/>
      <c r="K15" s="149">
        <f>K11+K13+K14</f>
        <v>208</v>
      </c>
    </row>
    <row r="16" spans="1:11">
      <c r="A16" s="212"/>
      <c r="B16" s="8"/>
      <c r="C16" s="117"/>
      <c r="D16" s="80"/>
      <c r="E16" s="117"/>
      <c r="F16" s="80"/>
      <c r="G16" s="117"/>
      <c r="H16" s="117"/>
      <c r="J16" s="211"/>
    </row>
    <row r="17" spans="1:11">
      <c r="A17" s="79"/>
      <c r="B17" s="163" t="s">
        <v>121</v>
      </c>
      <c r="C17" s="136">
        <v>331</v>
      </c>
      <c r="D17" s="80"/>
      <c r="E17" s="136">
        <v>349</v>
      </c>
      <c r="F17" s="80"/>
      <c r="G17" s="136">
        <v>378</v>
      </c>
      <c r="H17" s="136"/>
      <c r="I17" s="136">
        <v>1315</v>
      </c>
      <c r="J17" s="258"/>
      <c r="K17" s="136">
        <v>1335</v>
      </c>
    </row>
    <row r="18" spans="1:11">
      <c r="A18" s="79"/>
      <c r="B18" s="144" t="s">
        <v>119</v>
      </c>
      <c r="C18" s="3"/>
      <c r="D18" s="80"/>
      <c r="E18" s="3"/>
      <c r="F18" s="80"/>
      <c r="G18" s="3"/>
      <c r="H18" s="3"/>
      <c r="J18" s="211"/>
    </row>
    <row r="19" spans="1:11">
      <c r="A19" s="79"/>
      <c r="B19" s="144" t="s">
        <v>3</v>
      </c>
      <c r="C19" s="133">
        <v>-191</v>
      </c>
      <c r="D19" s="80"/>
      <c r="E19" s="133">
        <v>-202</v>
      </c>
      <c r="F19" s="80"/>
      <c r="G19" s="133">
        <v>-221</v>
      </c>
      <c r="H19" s="133"/>
      <c r="I19" s="133">
        <v>-756</v>
      </c>
      <c r="J19" s="260"/>
      <c r="K19" s="133">
        <v>-780</v>
      </c>
    </row>
    <row r="20" spans="1:11" ht="15">
      <c r="A20" s="79"/>
      <c r="B20" s="144" t="s">
        <v>4</v>
      </c>
      <c r="C20" s="137">
        <v>-74</v>
      </c>
      <c r="D20" s="80"/>
      <c r="E20" s="137">
        <v>-80</v>
      </c>
      <c r="F20" s="80"/>
      <c r="G20" s="137">
        <v>-98</v>
      </c>
      <c r="H20" s="137"/>
      <c r="I20" s="137">
        <v>-306</v>
      </c>
      <c r="J20" s="261"/>
      <c r="K20" s="137">
        <v>-332</v>
      </c>
    </row>
    <row r="21" spans="1:11">
      <c r="A21" s="81"/>
      <c r="B21" s="8" t="s">
        <v>122</v>
      </c>
      <c r="C21" s="150">
        <f>SUM(C17:C20)</f>
        <v>66</v>
      </c>
      <c r="D21" s="80"/>
      <c r="E21" s="150">
        <f>SUM(E17:E20)</f>
        <v>67</v>
      </c>
      <c r="F21" s="80"/>
      <c r="G21" s="150">
        <f>SUM(G17:G20)</f>
        <v>59</v>
      </c>
      <c r="H21" s="149"/>
      <c r="I21" s="150">
        <f>SUM(I17:I20)</f>
        <v>253</v>
      </c>
      <c r="J21" s="262"/>
      <c r="K21" s="150">
        <f>SUM(K17:K20)</f>
        <v>223</v>
      </c>
    </row>
    <row r="22" spans="1:11" ht="15">
      <c r="A22" s="81"/>
      <c r="B22" s="216"/>
      <c r="C22" s="5"/>
      <c r="D22" s="80"/>
      <c r="E22" s="5"/>
      <c r="F22" s="80"/>
      <c r="G22" s="5"/>
      <c r="H22" s="5"/>
      <c r="J22" s="211"/>
    </row>
    <row r="23" spans="1:11">
      <c r="A23" s="81"/>
      <c r="B23" s="163" t="s">
        <v>123</v>
      </c>
      <c r="J23" s="211"/>
    </row>
    <row r="24" spans="1:11">
      <c r="A24" s="81"/>
      <c r="B24" s="146" t="s">
        <v>124</v>
      </c>
      <c r="C24" s="151">
        <v>23</v>
      </c>
      <c r="D24" s="80"/>
      <c r="E24" s="151">
        <v>25</v>
      </c>
      <c r="F24" s="80"/>
      <c r="G24" s="151">
        <v>30</v>
      </c>
      <c r="H24" s="151"/>
      <c r="I24" s="151">
        <v>98</v>
      </c>
      <c r="J24" s="263"/>
      <c r="K24" s="151">
        <v>130</v>
      </c>
    </row>
    <row r="25" spans="1:11" ht="15">
      <c r="A25" s="81"/>
      <c r="B25" s="144" t="s">
        <v>119</v>
      </c>
      <c r="C25" s="152"/>
      <c r="D25" s="80"/>
      <c r="E25" s="152"/>
      <c r="F25" s="80"/>
      <c r="G25" s="152"/>
      <c r="H25" s="5"/>
      <c r="J25" s="211"/>
    </row>
    <row r="26" spans="1:11" ht="15">
      <c r="A26" s="81"/>
      <c r="B26" s="144" t="s">
        <v>3</v>
      </c>
      <c r="C26" s="139">
        <v>-2</v>
      </c>
      <c r="D26" s="80"/>
      <c r="E26" s="139">
        <v>-1</v>
      </c>
      <c r="F26" s="80"/>
      <c r="G26" s="139">
        <v>0</v>
      </c>
      <c r="H26" s="152"/>
      <c r="I26" s="139">
        <v>-4</v>
      </c>
      <c r="J26" s="210"/>
      <c r="K26" s="139">
        <v>0</v>
      </c>
    </row>
    <row r="27" spans="1:11" ht="15">
      <c r="A27" s="81"/>
      <c r="B27" s="144" t="s">
        <v>4</v>
      </c>
      <c r="C27" s="154">
        <v>-1</v>
      </c>
      <c r="D27" s="80"/>
      <c r="E27" s="154">
        <v>-1</v>
      </c>
      <c r="F27" s="80"/>
      <c r="G27" s="5">
        <v>-1</v>
      </c>
      <c r="H27" s="152"/>
      <c r="I27" s="5">
        <v>-3</v>
      </c>
      <c r="J27" s="264"/>
      <c r="K27" s="5">
        <v>-4</v>
      </c>
    </row>
    <row r="28" spans="1:11" ht="15">
      <c r="A28" s="81"/>
      <c r="B28" s="8" t="s">
        <v>136</v>
      </c>
      <c r="C28" s="5"/>
      <c r="D28" s="80"/>
      <c r="E28" s="5"/>
      <c r="F28" s="80"/>
      <c r="G28" s="5"/>
      <c r="H28" s="164"/>
      <c r="J28" s="211"/>
    </row>
    <row r="29" spans="1:11" ht="15">
      <c r="A29" s="81"/>
      <c r="B29" s="8" t="s">
        <v>137</v>
      </c>
      <c r="C29" s="119">
        <f>C24+C27+C26</f>
        <v>20</v>
      </c>
      <c r="D29" s="80"/>
      <c r="E29" s="119">
        <f>E24+E27+E26</f>
        <v>23</v>
      </c>
      <c r="F29" s="8"/>
      <c r="G29" s="119">
        <f>G24+G27+G26</f>
        <v>29</v>
      </c>
      <c r="H29" s="153"/>
      <c r="I29" s="119">
        <f>I24+I27+I26</f>
        <v>91</v>
      </c>
      <c r="J29" s="265"/>
      <c r="K29" s="119">
        <f>K24+K27+K26</f>
        <v>126</v>
      </c>
    </row>
    <row r="30" spans="1:11" ht="15">
      <c r="A30" s="81"/>
      <c r="B30" s="216"/>
      <c r="C30" s="5"/>
      <c r="D30" s="80"/>
      <c r="E30" s="5"/>
      <c r="F30" s="80"/>
      <c r="G30" s="5"/>
      <c r="H30" s="154"/>
      <c r="J30" s="211"/>
    </row>
    <row r="31" spans="1:11" ht="15">
      <c r="A31" s="212"/>
      <c r="B31" s="163" t="s">
        <v>5</v>
      </c>
      <c r="C31" s="4">
        <v>61</v>
      </c>
      <c r="D31" s="144"/>
      <c r="E31" s="4">
        <v>59</v>
      </c>
      <c r="F31" s="144"/>
      <c r="G31" s="4">
        <v>60</v>
      </c>
      <c r="H31" s="4"/>
      <c r="I31" s="4">
        <v>239</v>
      </c>
      <c r="J31" s="266"/>
      <c r="K31" s="4">
        <v>239</v>
      </c>
    </row>
    <row r="32" spans="1:11" ht="15">
      <c r="A32" s="212"/>
      <c r="B32" s="144"/>
      <c r="C32" s="135"/>
      <c r="D32" s="144"/>
      <c r="E32" s="135"/>
      <c r="F32" s="144"/>
      <c r="G32" s="135"/>
      <c r="H32" s="135"/>
      <c r="J32" s="211"/>
    </row>
    <row r="33" spans="1:11" ht="15">
      <c r="A33" s="82"/>
      <c r="B33" s="146" t="s">
        <v>125</v>
      </c>
      <c r="C33" s="4">
        <f>C21+C15+C31+C29</f>
        <v>195</v>
      </c>
      <c r="D33" s="8"/>
      <c r="E33" s="4">
        <f>E21+E15+E31+E29</f>
        <v>200</v>
      </c>
      <c r="F33" s="8"/>
      <c r="G33" s="4">
        <f>G21+G15+G31+G29</f>
        <v>201</v>
      </c>
      <c r="H33" s="4"/>
      <c r="I33" s="4">
        <f>I21+I15+I31+I29</f>
        <v>771</v>
      </c>
      <c r="J33" s="266"/>
      <c r="K33" s="4">
        <f>K21+K15+K31+K29</f>
        <v>796</v>
      </c>
    </row>
    <row r="34" spans="1:11" ht="15">
      <c r="A34" s="82"/>
      <c r="B34" s="146"/>
      <c r="C34" s="116"/>
      <c r="D34" s="8"/>
      <c r="E34" s="116"/>
      <c r="F34" s="8"/>
      <c r="G34" s="116"/>
      <c r="H34" s="116"/>
      <c r="J34" s="211"/>
    </row>
    <row r="35" spans="1:11" ht="15">
      <c r="A35" s="11" t="s">
        <v>126</v>
      </c>
      <c r="B35" s="8"/>
      <c r="C35" s="4">
        <v>68</v>
      </c>
      <c r="D35" s="8"/>
      <c r="E35" s="4">
        <v>66</v>
      </c>
      <c r="F35" s="8"/>
      <c r="G35" s="4">
        <v>61</v>
      </c>
      <c r="H35" s="4"/>
      <c r="I35" s="4">
        <v>264</v>
      </c>
      <c r="J35" s="266"/>
      <c r="K35" s="4">
        <v>238</v>
      </c>
    </row>
    <row r="36" spans="1:11" ht="15">
      <c r="A36" s="79"/>
      <c r="B36" s="144"/>
      <c r="C36" s="134"/>
      <c r="D36" s="144"/>
      <c r="E36" s="134"/>
      <c r="F36" s="144"/>
      <c r="G36" s="134"/>
      <c r="H36" s="134"/>
      <c r="J36" s="211"/>
    </row>
    <row r="37" spans="1:11" ht="15">
      <c r="A37" s="16" t="s">
        <v>173</v>
      </c>
      <c r="B37" s="241"/>
      <c r="C37" s="9"/>
      <c r="D37" s="7"/>
      <c r="E37" s="9"/>
      <c r="F37" s="7"/>
      <c r="G37" s="9"/>
      <c r="H37" s="9"/>
      <c r="J37" s="211"/>
    </row>
    <row r="38" spans="1:11" s="156" customFormat="1">
      <c r="A38" s="155"/>
      <c r="B38" s="145" t="s">
        <v>135</v>
      </c>
      <c r="C38" s="126">
        <v>98</v>
      </c>
      <c r="D38" s="80"/>
      <c r="E38" s="126">
        <v>103</v>
      </c>
      <c r="F38" s="80"/>
      <c r="G38" s="126">
        <v>91</v>
      </c>
      <c r="H38" s="126"/>
      <c r="I38" s="126">
        <v>399</v>
      </c>
      <c r="J38" s="267"/>
      <c r="K38" s="126">
        <v>384</v>
      </c>
    </row>
    <row r="39" spans="1:11" ht="15">
      <c r="A39" s="81"/>
      <c r="B39" s="145" t="s">
        <v>111</v>
      </c>
      <c r="C39" s="157">
        <v>29</v>
      </c>
      <c r="D39" s="80"/>
      <c r="E39" s="157">
        <v>29</v>
      </c>
      <c r="F39" s="80"/>
      <c r="G39" s="157">
        <v>22</v>
      </c>
      <c r="H39" s="157"/>
      <c r="I39" s="157">
        <v>113</v>
      </c>
      <c r="J39" s="268"/>
      <c r="K39" s="157">
        <v>89</v>
      </c>
    </row>
    <row r="40" spans="1:11" ht="15">
      <c r="A40" s="81"/>
      <c r="B40" s="146"/>
      <c r="C40" s="4"/>
      <c r="D40" s="8"/>
      <c r="E40" s="4"/>
      <c r="F40" s="8"/>
      <c r="G40" s="4"/>
      <c r="H40" s="4"/>
      <c r="J40" s="211"/>
    </row>
    <row r="41" spans="1:11" ht="15">
      <c r="A41" s="81"/>
      <c r="B41" s="146" t="s">
        <v>80</v>
      </c>
      <c r="C41" s="4">
        <f>+C38+C39</f>
        <v>127</v>
      </c>
      <c r="D41" s="8"/>
      <c r="E41" s="4">
        <f>+E38+E39</f>
        <v>132</v>
      </c>
      <c r="F41" s="8"/>
      <c r="G41" s="4">
        <f>+G38+G39</f>
        <v>113</v>
      </c>
      <c r="H41" s="4"/>
      <c r="I41" s="4">
        <f>+I38+I39</f>
        <v>512</v>
      </c>
      <c r="J41" s="266"/>
      <c r="K41" s="4">
        <f>+K38+K39</f>
        <v>473</v>
      </c>
    </row>
    <row r="42" spans="1:11">
      <c r="A42" s="81"/>
      <c r="B42" s="144"/>
      <c r="C42" s="136"/>
      <c r="D42" s="8"/>
      <c r="E42" s="136"/>
      <c r="F42" s="8"/>
      <c r="G42" s="136"/>
      <c r="H42" s="136"/>
      <c r="J42" s="211"/>
    </row>
    <row r="43" spans="1:11" ht="15">
      <c r="A43" s="16" t="s">
        <v>174</v>
      </c>
      <c r="B43" s="241"/>
      <c r="C43" s="9"/>
      <c r="D43" s="7"/>
      <c r="E43" s="9"/>
      <c r="F43" s="7"/>
      <c r="G43" s="9"/>
      <c r="H43" s="9"/>
      <c r="J43" s="211"/>
    </row>
    <row r="44" spans="1:11">
      <c r="A44" s="81"/>
      <c r="B44" s="145" t="s">
        <v>167</v>
      </c>
      <c r="C44" s="133">
        <v>75</v>
      </c>
      <c r="D44" s="80"/>
      <c r="E44" s="133">
        <v>72</v>
      </c>
      <c r="F44" s="126"/>
      <c r="G44" s="133">
        <v>78</v>
      </c>
      <c r="H44" s="133"/>
      <c r="I44" s="133">
        <v>298</v>
      </c>
      <c r="J44" s="260"/>
      <c r="K44" s="133">
        <v>314</v>
      </c>
    </row>
    <row r="45" spans="1:11" ht="15">
      <c r="A45" s="138"/>
      <c r="B45" s="145" t="s">
        <v>168</v>
      </c>
      <c r="C45" s="137">
        <v>71</v>
      </c>
      <c r="D45" s="216"/>
      <c r="E45" s="137">
        <v>59</v>
      </c>
      <c r="F45" s="216"/>
      <c r="G45" s="137">
        <v>64</v>
      </c>
      <c r="H45" s="137"/>
      <c r="I45" s="137">
        <v>245</v>
      </c>
      <c r="J45" s="261"/>
      <c r="K45" s="137">
        <v>246</v>
      </c>
    </row>
    <row r="46" spans="1:11" ht="15">
      <c r="A46" s="11"/>
      <c r="B46" s="11"/>
      <c r="C46" s="4"/>
      <c r="D46" s="216"/>
      <c r="E46" s="4"/>
      <c r="F46" s="216"/>
      <c r="G46" s="4"/>
      <c r="H46" s="4"/>
      <c r="J46" s="211"/>
    </row>
    <row r="47" spans="1:11" ht="15">
      <c r="A47" s="81"/>
      <c r="B47" s="146" t="s">
        <v>81</v>
      </c>
      <c r="C47" s="242">
        <f>+C44+C45</f>
        <v>146</v>
      </c>
      <c r="D47" s="8"/>
      <c r="E47" s="4">
        <f>+E44+E45</f>
        <v>131</v>
      </c>
      <c r="F47" s="8"/>
      <c r="G47" s="4">
        <f>+G44+G45</f>
        <v>142</v>
      </c>
      <c r="H47" s="4"/>
      <c r="I47" s="4">
        <f>+I44+I45</f>
        <v>543</v>
      </c>
      <c r="J47" s="266"/>
      <c r="K47" s="4">
        <f>+K44+K45</f>
        <v>560</v>
      </c>
    </row>
    <row r="48" spans="1:11">
      <c r="A48" s="11"/>
      <c r="B48" s="11"/>
      <c r="C48" s="21"/>
      <c r="D48" s="216"/>
      <c r="E48" s="244"/>
      <c r="F48" s="216"/>
      <c r="G48" s="244"/>
      <c r="H48" s="10"/>
      <c r="J48" s="211"/>
    </row>
    <row r="49" spans="1:11" ht="15">
      <c r="A49" s="12" t="s">
        <v>127</v>
      </c>
      <c r="C49" s="243">
        <f>+C33+C35+C41+C47</f>
        <v>536</v>
      </c>
      <c r="D49" s="146"/>
      <c r="E49" s="243">
        <f>+E33+E35+E41+E47</f>
        <v>529</v>
      </c>
      <c r="F49" s="146"/>
      <c r="G49" s="243">
        <f>+G33+G35+G41+G47</f>
        <v>517</v>
      </c>
      <c r="H49" s="245"/>
      <c r="I49" s="243">
        <f>+I33+I35+I41+I47</f>
        <v>2090</v>
      </c>
      <c r="J49" s="269"/>
      <c r="K49" s="243">
        <f>+K33+K35+K41+K47</f>
        <v>2067</v>
      </c>
    </row>
  </sheetData>
  <mergeCells count="6">
    <mergeCell ref="I6:K6"/>
    <mergeCell ref="A1:K1"/>
    <mergeCell ref="A2:K2"/>
    <mergeCell ref="A3:K3"/>
    <mergeCell ref="A4:K4"/>
    <mergeCell ref="C6:G6"/>
  </mergeCells>
  <printOptions horizontalCentered="1"/>
  <pageMargins left="0.31" right="0.28000000000000003" top="0.47" bottom="0.52" header="0.25" footer="0.35"/>
  <pageSetup scale="6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6"/>
  <sheetViews>
    <sheetView showGridLines="0" zoomScale="85" zoomScaleNormal="85" zoomScaleSheetLayoutView="89" workbookViewId="0">
      <selection activeCell="D29" sqref="D29"/>
    </sheetView>
  </sheetViews>
  <sheetFormatPr defaultColWidth="9.140625" defaultRowHeight="12.75"/>
  <cols>
    <col min="1" max="1" width="2.42578125" style="93" customWidth="1"/>
    <col min="2" max="2" width="4" style="95" customWidth="1"/>
    <col min="3" max="3" width="5" style="93" customWidth="1"/>
    <col min="4" max="4" width="71.28515625" style="93" customWidth="1"/>
    <col min="5" max="5" width="17.42578125" style="70" customWidth="1"/>
    <col min="6" max="6" width="4.42578125" style="70" customWidth="1"/>
    <col min="7" max="7" width="17.42578125" style="70" customWidth="1"/>
    <col min="8" max="8" width="1.5703125" style="93" customWidth="1"/>
    <col min="9" max="9" width="1.7109375" style="93" customWidth="1"/>
    <col min="10" max="10" width="1.5703125" style="93" customWidth="1"/>
    <col min="11" max="16384" width="9.140625" style="93"/>
  </cols>
  <sheetData>
    <row r="1" spans="1:39">
      <c r="A1" s="296" t="s">
        <v>171</v>
      </c>
      <c r="B1" s="296"/>
      <c r="C1" s="296"/>
      <c r="D1" s="296"/>
      <c r="E1" s="296"/>
      <c r="F1" s="296"/>
      <c r="G1" s="296"/>
      <c r="H1" s="296"/>
      <c r="I1" s="296"/>
      <c r="J1" s="130"/>
    </row>
    <row r="2" spans="1:39">
      <c r="A2" s="296" t="s">
        <v>83</v>
      </c>
      <c r="B2" s="296"/>
      <c r="C2" s="296"/>
      <c r="D2" s="296"/>
      <c r="E2" s="296"/>
      <c r="F2" s="296"/>
      <c r="G2" s="296"/>
      <c r="H2" s="296"/>
      <c r="I2" s="296"/>
      <c r="J2" s="130"/>
    </row>
    <row r="3" spans="1:39">
      <c r="A3" s="296" t="s">
        <v>1</v>
      </c>
      <c r="B3" s="296"/>
      <c r="C3" s="296"/>
      <c r="D3" s="296"/>
      <c r="E3" s="296"/>
      <c r="F3" s="296"/>
      <c r="G3" s="296"/>
      <c r="H3" s="296"/>
      <c r="I3" s="296"/>
      <c r="J3" s="94"/>
    </row>
    <row r="4" spans="1:39">
      <c r="I4" s="96"/>
    </row>
    <row r="5" spans="1:39">
      <c r="B5" s="97"/>
      <c r="C5" s="72"/>
      <c r="D5" s="72"/>
      <c r="E5" s="215" t="s">
        <v>26</v>
      </c>
      <c r="F5" s="98"/>
      <c r="G5" s="83" t="s">
        <v>26</v>
      </c>
      <c r="H5" s="97"/>
      <c r="I5" s="99"/>
    </row>
    <row r="6" spans="1:39">
      <c r="B6" s="97"/>
      <c r="C6" s="72"/>
      <c r="D6" s="72"/>
      <c r="E6" s="84" t="s">
        <v>153</v>
      </c>
      <c r="F6" s="100"/>
      <c r="G6" s="84" t="s">
        <v>110</v>
      </c>
      <c r="H6" s="97"/>
      <c r="I6" s="99"/>
    </row>
    <row r="7" spans="1:39" s="101" customFormat="1" ht="17.25" customHeight="1">
      <c r="B7" s="118" t="s">
        <v>27</v>
      </c>
      <c r="C7" s="94"/>
      <c r="D7" s="94"/>
      <c r="E7" s="132" t="s">
        <v>2</v>
      </c>
      <c r="F7" s="129"/>
      <c r="G7" s="175"/>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row>
    <row r="8" spans="1:39" ht="18.75" customHeight="1">
      <c r="B8" s="102" t="s">
        <v>28</v>
      </c>
      <c r="C8" s="72"/>
      <c r="D8" s="72"/>
      <c r="E8" s="85"/>
      <c r="F8" s="85"/>
      <c r="G8" s="85"/>
      <c r="H8" s="72"/>
      <c r="I8" s="72"/>
    </row>
    <row r="9" spans="1:39" ht="18.75" customHeight="1">
      <c r="A9" s="103"/>
      <c r="B9" s="97"/>
      <c r="C9" s="72" t="s">
        <v>29</v>
      </c>
      <c r="D9" s="72"/>
      <c r="E9" s="86">
        <v>301</v>
      </c>
      <c r="F9" s="104"/>
      <c r="G9" s="86">
        <v>427</v>
      </c>
      <c r="H9" s="105"/>
      <c r="I9" s="72"/>
      <c r="K9" s="103"/>
    </row>
    <row r="10" spans="1:39" ht="18.75" customHeight="1">
      <c r="A10" s="103"/>
      <c r="B10" s="97"/>
      <c r="C10" s="72" t="s">
        <v>30</v>
      </c>
      <c r="D10" s="72"/>
      <c r="E10" s="87">
        <v>56</v>
      </c>
      <c r="F10" s="106"/>
      <c r="G10" s="87">
        <v>49</v>
      </c>
      <c r="H10" s="105"/>
      <c r="I10" s="72"/>
      <c r="K10" s="103"/>
    </row>
    <row r="11" spans="1:39" ht="18.75" customHeight="1">
      <c r="A11" s="103"/>
      <c r="B11" s="97"/>
      <c r="C11" s="72" t="s">
        <v>31</v>
      </c>
      <c r="E11" s="87">
        <v>201</v>
      </c>
      <c r="F11" s="87"/>
      <c r="G11" s="87">
        <v>174</v>
      </c>
      <c r="H11" s="72"/>
      <c r="I11" s="72"/>
    </row>
    <row r="12" spans="1:39" ht="18.75" customHeight="1">
      <c r="B12" s="97"/>
      <c r="C12" s="72" t="s">
        <v>32</v>
      </c>
      <c r="D12" s="72"/>
      <c r="E12" s="87">
        <v>316</v>
      </c>
      <c r="F12" s="87"/>
      <c r="G12" s="87">
        <v>389</v>
      </c>
      <c r="H12" s="72"/>
      <c r="I12" s="72"/>
    </row>
    <row r="13" spans="1:39" ht="18.75" customHeight="1">
      <c r="B13" s="97"/>
      <c r="C13" s="72" t="s">
        <v>33</v>
      </c>
      <c r="D13" s="72"/>
      <c r="E13" s="87">
        <v>24</v>
      </c>
      <c r="F13" s="87"/>
      <c r="G13" s="87">
        <v>16</v>
      </c>
      <c r="H13" s="72"/>
      <c r="I13" s="72"/>
    </row>
    <row r="14" spans="1:39" ht="18.75" customHeight="1">
      <c r="B14" s="97"/>
      <c r="C14" s="72" t="s">
        <v>34</v>
      </c>
      <c r="D14" s="72"/>
      <c r="E14" s="139">
        <v>2228</v>
      </c>
      <c r="F14" s="87"/>
      <c r="G14" s="139">
        <v>2194</v>
      </c>
      <c r="H14" s="72"/>
      <c r="I14" s="72"/>
    </row>
    <row r="15" spans="1:39" ht="18.75" customHeight="1">
      <c r="B15" s="97"/>
      <c r="C15" s="72" t="s">
        <v>35</v>
      </c>
      <c r="D15" s="72"/>
      <c r="E15" s="20">
        <v>158</v>
      </c>
      <c r="F15" s="87"/>
      <c r="G15" s="20">
        <v>151</v>
      </c>
      <c r="H15" s="72"/>
      <c r="I15" s="72"/>
    </row>
    <row r="16" spans="1:39" ht="18.75" customHeight="1">
      <c r="B16" s="72" t="s">
        <v>36</v>
      </c>
      <c r="C16" s="72"/>
      <c r="D16" s="72"/>
      <c r="E16" s="139">
        <f>SUM(E9:E15)</f>
        <v>3284</v>
      </c>
      <c r="F16" s="87"/>
      <c r="G16" s="139">
        <f>SUM(G9:G15)</f>
        <v>3400</v>
      </c>
      <c r="H16" s="72"/>
      <c r="I16" s="72"/>
    </row>
    <row r="17" spans="1:11" ht="18.75" customHeight="1">
      <c r="B17" s="72" t="s">
        <v>37</v>
      </c>
      <c r="C17" s="72"/>
      <c r="D17" s="72"/>
      <c r="E17" s="138">
        <v>323</v>
      </c>
      <c r="F17" s="87"/>
      <c r="G17" s="138">
        <v>292</v>
      </c>
      <c r="H17" s="72"/>
      <c r="I17" s="72"/>
    </row>
    <row r="18" spans="1:11" ht="18.75" customHeight="1">
      <c r="B18" s="72" t="s">
        <v>38</v>
      </c>
      <c r="C18" s="72"/>
      <c r="D18" s="72"/>
      <c r="E18" s="211">
        <v>619</v>
      </c>
      <c r="F18" s="87"/>
      <c r="G18" s="65">
        <v>536</v>
      </c>
      <c r="H18" s="72"/>
      <c r="I18" s="72"/>
    </row>
    <row r="19" spans="1:11" ht="18.75" customHeight="1">
      <c r="B19" s="72" t="s">
        <v>39</v>
      </c>
      <c r="C19" s="72"/>
      <c r="D19" s="72"/>
      <c r="E19" s="138">
        <v>5395</v>
      </c>
      <c r="F19" s="87"/>
      <c r="G19" s="138">
        <v>5538</v>
      </c>
      <c r="H19" s="72"/>
      <c r="I19" s="72"/>
    </row>
    <row r="20" spans="1:11" ht="18.75" customHeight="1">
      <c r="B20" s="72" t="s">
        <v>40</v>
      </c>
      <c r="C20" s="72"/>
      <c r="D20" s="72"/>
      <c r="E20" s="138">
        <v>1959</v>
      </c>
      <c r="F20" s="87"/>
      <c r="G20" s="138">
        <v>2077</v>
      </c>
      <c r="H20" s="107"/>
      <c r="I20" s="72"/>
    </row>
    <row r="21" spans="1:11" ht="18.75" customHeight="1">
      <c r="B21" s="72" t="s">
        <v>41</v>
      </c>
      <c r="C21" s="72"/>
      <c r="D21" s="72"/>
      <c r="E21" s="138">
        <v>281</v>
      </c>
      <c r="F21" s="87"/>
      <c r="G21" s="138">
        <v>228</v>
      </c>
      <c r="H21" s="108"/>
      <c r="I21" s="72"/>
    </row>
    <row r="22" spans="1:11" ht="18.75" customHeight="1" thickBot="1">
      <c r="B22" s="72" t="s">
        <v>42</v>
      </c>
      <c r="C22" s="97"/>
      <c r="D22" s="97"/>
      <c r="E22" s="88">
        <f>SUM(E16:E21)</f>
        <v>11861</v>
      </c>
      <c r="F22" s="109"/>
      <c r="G22" s="88">
        <f>SUM(G16:G21)</f>
        <v>12071</v>
      </c>
      <c r="H22" s="108"/>
      <c r="I22" s="72"/>
    </row>
    <row r="23" spans="1:11" ht="9.75" customHeight="1" thickTop="1">
      <c r="F23" s="110"/>
      <c r="I23" s="72"/>
    </row>
    <row r="24" spans="1:11">
      <c r="A24" s="95"/>
      <c r="B24" s="97" t="s">
        <v>43</v>
      </c>
      <c r="C24" s="72"/>
      <c r="D24" s="72"/>
      <c r="E24" s="68"/>
      <c r="F24" s="85"/>
      <c r="G24" s="68"/>
      <c r="H24" s="111"/>
      <c r="I24" s="72"/>
    </row>
    <row r="25" spans="1:11" ht="18.95" customHeight="1">
      <c r="B25" s="102" t="s">
        <v>44</v>
      </c>
      <c r="C25" s="94"/>
      <c r="D25" s="72"/>
      <c r="E25" s="65"/>
      <c r="F25" s="85"/>
      <c r="G25" s="65"/>
      <c r="H25" s="72"/>
      <c r="I25" s="72"/>
    </row>
    <row r="26" spans="1:11" ht="18.95" customHeight="1">
      <c r="B26" s="97"/>
      <c r="C26" s="72" t="s">
        <v>45</v>
      </c>
      <c r="D26" s="72"/>
      <c r="E26" s="66">
        <v>158</v>
      </c>
      <c r="F26" s="104"/>
      <c r="G26" s="66">
        <v>189</v>
      </c>
      <c r="H26" s="72"/>
      <c r="I26" s="72"/>
    </row>
    <row r="27" spans="1:11" ht="18.95" customHeight="1">
      <c r="B27" s="97"/>
      <c r="C27" s="72" t="s">
        <v>46</v>
      </c>
      <c r="D27" s="72"/>
      <c r="E27" s="59">
        <v>98</v>
      </c>
      <c r="F27" s="61"/>
      <c r="G27" s="59">
        <v>124</v>
      </c>
      <c r="H27" s="72"/>
      <c r="I27" s="72"/>
    </row>
    <row r="28" spans="1:11" ht="18.95" customHeight="1">
      <c r="B28" s="97"/>
      <c r="C28" s="72" t="s">
        <v>47</v>
      </c>
      <c r="D28" s="72"/>
      <c r="E28" s="59">
        <v>171</v>
      </c>
      <c r="F28" s="61"/>
      <c r="G28" s="59">
        <v>143</v>
      </c>
      <c r="H28" s="72"/>
      <c r="I28" s="72"/>
    </row>
    <row r="29" spans="1:11" ht="18.95" customHeight="1">
      <c r="B29" s="97"/>
      <c r="C29" s="72" t="s">
        <v>48</v>
      </c>
      <c r="D29" s="72"/>
      <c r="E29" s="59">
        <v>127</v>
      </c>
      <c r="F29" s="61"/>
      <c r="G29" s="59">
        <v>177</v>
      </c>
      <c r="H29" s="72"/>
      <c r="I29" s="72"/>
    </row>
    <row r="30" spans="1:11" ht="18.95" customHeight="1">
      <c r="B30" s="93"/>
      <c r="C30" s="72" t="s">
        <v>49</v>
      </c>
      <c r="D30" s="72"/>
      <c r="E30" s="59">
        <v>138</v>
      </c>
      <c r="F30" s="61"/>
      <c r="G30" s="59">
        <v>116</v>
      </c>
      <c r="H30" s="72"/>
      <c r="I30" s="72"/>
      <c r="K30" s="112"/>
    </row>
    <row r="31" spans="1:11" ht="18.95" customHeight="1">
      <c r="B31" s="93"/>
      <c r="C31" s="72" t="s">
        <v>50</v>
      </c>
      <c r="D31" s="72"/>
      <c r="E31" s="59">
        <v>24</v>
      </c>
      <c r="F31" s="61"/>
      <c r="G31" s="59">
        <v>37</v>
      </c>
      <c r="H31" s="72"/>
      <c r="I31" s="72"/>
      <c r="K31" s="112"/>
    </row>
    <row r="32" spans="1:11" ht="18.95" customHeight="1">
      <c r="B32" s="93"/>
      <c r="C32" s="72" t="s">
        <v>34</v>
      </c>
      <c r="D32" s="72"/>
      <c r="E32" s="62">
        <v>2228</v>
      </c>
      <c r="F32" s="61"/>
      <c r="G32" s="62">
        <v>2194</v>
      </c>
      <c r="H32" s="72"/>
      <c r="I32" s="72"/>
      <c r="K32" s="112"/>
    </row>
    <row r="33" spans="2:11" ht="18.95" customHeight="1">
      <c r="B33" s="72" t="s">
        <v>51</v>
      </c>
      <c r="C33" s="72"/>
      <c r="D33" s="72"/>
      <c r="E33" s="59">
        <f>SUM(E26:E32)</f>
        <v>2944</v>
      </c>
      <c r="F33" s="61"/>
      <c r="G33" s="59">
        <f>SUM(G26:G32)</f>
        <v>2980</v>
      </c>
      <c r="H33" s="113"/>
      <c r="I33" s="72"/>
      <c r="J33" s="114"/>
    </row>
    <row r="34" spans="2:11" ht="18.95" customHeight="1">
      <c r="B34" s="72" t="s">
        <v>52</v>
      </c>
      <c r="D34" s="72"/>
      <c r="E34" s="59">
        <v>2364</v>
      </c>
      <c r="F34" s="61"/>
      <c r="G34" s="59">
        <v>2297</v>
      </c>
      <c r="H34" s="72"/>
      <c r="I34" s="72"/>
    </row>
    <row r="35" spans="2:11" ht="18.95" customHeight="1">
      <c r="B35" s="72" t="s">
        <v>53</v>
      </c>
      <c r="C35" s="72"/>
      <c r="D35" s="72"/>
      <c r="E35" s="59">
        <v>602</v>
      </c>
      <c r="F35" s="61"/>
      <c r="G35" s="59">
        <v>626</v>
      </c>
      <c r="H35" s="72"/>
    </row>
    <row r="36" spans="2:11" ht="18.95" customHeight="1">
      <c r="B36" s="72" t="s">
        <v>54</v>
      </c>
      <c r="C36" s="72"/>
      <c r="D36" s="72"/>
      <c r="E36" s="59">
        <v>200</v>
      </c>
      <c r="F36" s="61"/>
      <c r="G36" s="59">
        <v>215</v>
      </c>
      <c r="H36" s="72"/>
    </row>
    <row r="37" spans="2:11" ht="18.95" customHeight="1">
      <c r="B37" s="72" t="s">
        <v>55</v>
      </c>
      <c r="C37" s="72"/>
      <c r="D37" s="72"/>
      <c r="E37" s="67">
        <v>142</v>
      </c>
      <c r="F37" s="61"/>
      <c r="G37" s="67">
        <v>159</v>
      </c>
      <c r="H37" s="72"/>
    </row>
    <row r="38" spans="2:11" ht="18.95" customHeight="1">
      <c r="B38" s="72" t="s">
        <v>56</v>
      </c>
      <c r="C38" s="72"/>
      <c r="D38" s="72"/>
      <c r="E38" s="221">
        <f>SUM(E33:E37)</f>
        <v>6252</v>
      </c>
      <c r="F38" s="61"/>
      <c r="G38" s="50">
        <f>SUM(G33:G37)</f>
        <v>6277</v>
      </c>
      <c r="H38" s="72"/>
    </row>
    <row r="39" spans="2:11" ht="12.75" customHeight="1">
      <c r="B39" s="72"/>
      <c r="C39" s="72"/>
      <c r="D39" s="72"/>
      <c r="E39" s="59"/>
      <c r="F39" s="30"/>
      <c r="G39" s="59"/>
      <c r="H39" s="72"/>
    </row>
    <row r="40" spans="2:11">
      <c r="B40" s="97" t="s">
        <v>57</v>
      </c>
      <c r="C40" s="72"/>
      <c r="D40" s="72"/>
      <c r="E40" s="59"/>
      <c r="F40" s="30"/>
      <c r="G40" s="59"/>
      <c r="H40" s="72"/>
    </row>
    <row r="41" spans="2:11" ht="15.75" customHeight="1">
      <c r="B41" s="97" t="s">
        <v>58</v>
      </c>
      <c r="C41" s="72"/>
      <c r="D41" s="72"/>
      <c r="E41" s="68"/>
      <c r="F41" s="68"/>
      <c r="G41" s="68"/>
      <c r="H41" s="24"/>
    </row>
    <row r="42" spans="2:11" ht="18.95" customHeight="1">
      <c r="B42" s="72" t="s">
        <v>113</v>
      </c>
      <c r="C42" s="72"/>
      <c r="D42" s="72"/>
      <c r="E42" s="68"/>
      <c r="F42" s="68"/>
      <c r="G42" s="68"/>
      <c r="H42" s="24"/>
    </row>
    <row r="43" spans="2:11" ht="18.95" customHeight="1">
      <c r="B43" s="72"/>
      <c r="C43" s="72" t="s">
        <v>92</v>
      </c>
      <c r="D43" s="72"/>
      <c r="E43" s="59">
        <v>2</v>
      </c>
      <c r="F43" s="59"/>
      <c r="G43" s="59">
        <v>2</v>
      </c>
      <c r="H43" s="24"/>
    </row>
    <row r="44" spans="2:11" ht="18.95" customHeight="1">
      <c r="C44" s="72" t="s">
        <v>93</v>
      </c>
      <c r="D44" s="72"/>
      <c r="E44" s="59">
        <v>3011</v>
      </c>
      <c r="F44" s="59"/>
      <c r="G44" s="59">
        <v>3222</v>
      </c>
      <c r="H44" s="24"/>
    </row>
    <row r="45" spans="2:11" ht="18.95" customHeight="1">
      <c r="C45" s="72" t="s">
        <v>94</v>
      </c>
      <c r="D45" s="72"/>
      <c r="E45" s="59">
        <v>-111</v>
      </c>
      <c r="F45" s="59"/>
      <c r="G45" s="59">
        <v>-41</v>
      </c>
      <c r="H45" s="24"/>
    </row>
    <row r="46" spans="2:11" ht="18.95" customHeight="1">
      <c r="C46" s="72" t="s">
        <v>95</v>
      </c>
      <c r="D46" s="68"/>
      <c r="E46" s="59">
        <v>-864</v>
      </c>
      <c r="F46" s="59"/>
      <c r="G46" s="59">
        <v>-682</v>
      </c>
      <c r="H46" s="24"/>
    </row>
    <row r="47" spans="2:11" ht="18.95" customHeight="1">
      <c r="C47" s="72" t="s">
        <v>96</v>
      </c>
      <c r="D47" s="72"/>
      <c r="E47" s="67">
        <v>3571</v>
      </c>
      <c r="F47" s="59"/>
      <c r="G47" s="67">
        <v>3292</v>
      </c>
      <c r="H47" s="24"/>
      <c r="K47" s="115"/>
    </row>
    <row r="48" spans="2:11" ht="18.95" customHeight="1">
      <c r="B48" s="72" t="s">
        <v>114</v>
      </c>
      <c r="C48" s="72"/>
      <c r="D48" s="72"/>
      <c r="E48" s="30">
        <f>SUM(E43:E47)</f>
        <v>5609</v>
      </c>
      <c r="F48" s="30"/>
      <c r="G48" s="30">
        <f>SUM(G43:G47)</f>
        <v>5793</v>
      </c>
      <c r="H48" s="6"/>
    </row>
    <row r="49" spans="2:8" ht="18.95" customHeight="1">
      <c r="B49" s="72" t="s">
        <v>59</v>
      </c>
      <c r="C49" s="72"/>
      <c r="D49" s="72"/>
      <c r="E49" s="67">
        <v>0</v>
      </c>
      <c r="F49" s="59"/>
      <c r="G49" s="67">
        <v>1</v>
      </c>
      <c r="H49" s="24"/>
    </row>
    <row r="50" spans="2:8" ht="18.95" customHeight="1">
      <c r="B50" s="72" t="s">
        <v>60</v>
      </c>
      <c r="E50" s="67">
        <f>E49+E48</f>
        <v>5609</v>
      </c>
      <c r="F50" s="59"/>
      <c r="G50" s="67">
        <f>G49+G48</f>
        <v>5794</v>
      </c>
    </row>
    <row r="51" spans="2:8" ht="18.95" customHeight="1" thickBot="1">
      <c r="B51" s="72" t="s">
        <v>61</v>
      </c>
      <c r="E51" s="69">
        <f>E50+E38</f>
        <v>11861</v>
      </c>
      <c r="F51" s="104"/>
      <c r="G51" s="69">
        <f>G50+G38</f>
        <v>12071</v>
      </c>
    </row>
    <row r="52" spans="2:8" ht="13.5" thickTop="1"/>
    <row r="54" spans="2:8">
      <c r="E54" s="71"/>
      <c r="G54" s="71"/>
    </row>
    <row r="55" spans="2:8">
      <c r="D55" s="72"/>
      <c r="E55" s="72"/>
      <c r="F55" s="72"/>
      <c r="G55" s="72"/>
      <c r="H55" s="72"/>
    </row>
    <row r="56" spans="2:8">
      <c r="D56" s="72"/>
      <c r="E56" s="72"/>
      <c r="F56" s="72"/>
      <c r="G56" s="72"/>
      <c r="H56" s="72"/>
    </row>
  </sheetData>
  <mergeCells count="3">
    <mergeCell ref="A1:I1"/>
    <mergeCell ref="A2:I2"/>
    <mergeCell ref="A3:I3"/>
  </mergeCells>
  <printOptions horizontalCentered="1"/>
  <pageMargins left="0.31" right="0.28000000000000003" top="0.47" bottom="0.52" header="0.25" footer="0.35"/>
  <pageSetup scale="79" orientation="portrait" r:id="rId1"/>
  <headerFooter alignWithMargins="0"/>
  <ignoredErrors>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2"/>
  <sheetViews>
    <sheetView showGridLines="0" zoomScale="80" zoomScaleNormal="80" workbookViewId="0">
      <selection activeCell="A18" sqref="A18"/>
    </sheetView>
  </sheetViews>
  <sheetFormatPr defaultColWidth="6.28515625" defaultRowHeight="12.75"/>
  <cols>
    <col min="1" max="1" width="56.42578125" style="31" bestFit="1" customWidth="1"/>
    <col min="2" max="2" width="2.7109375" style="31" customWidth="1"/>
    <col min="3" max="3" width="17.7109375" style="31" customWidth="1"/>
    <col min="4" max="4" width="2.7109375" style="31" customWidth="1"/>
    <col min="5" max="5" width="18.7109375" style="31" customWidth="1"/>
    <col min="6" max="6" width="2.7109375" style="31" customWidth="1"/>
    <col min="7" max="7" width="17.7109375" style="31" customWidth="1"/>
    <col min="8" max="8" width="2.7109375" style="140" customWidth="1"/>
    <col min="9" max="9" width="17.7109375" style="31" customWidth="1"/>
    <col min="10" max="10" width="2.7109375" style="31" customWidth="1"/>
    <col min="11" max="11" width="17.7109375" style="31" customWidth="1"/>
    <col min="12" max="16384" width="6.28515625" style="31"/>
  </cols>
  <sheetData>
    <row r="1" spans="1:11" ht="12.75" customHeight="1">
      <c r="A1" s="298" t="s">
        <v>171</v>
      </c>
      <c r="B1" s="298"/>
      <c r="C1" s="298"/>
      <c r="D1" s="298"/>
      <c r="E1" s="298"/>
      <c r="F1" s="298"/>
      <c r="G1" s="298"/>
      <c r="H1" s="298"/>
      <c r="I1" s="298"/>
      <c r="J1" s="298"/>
      <c r="K1" s="298"/>
    </row>
    <row r="2" spans="1:11" ht="12.75" customHeight="1">
      <c r="A2" s="298" t="s">
        <v>89</v>
      </c>
      <c r="B2" s="298"/>
      <c r="C2" s="298"/>
      <c r="D2" s="298"/>
      <c r="E2" s="298"/>
      <c r="F2" s="298"/>
      <c r="G2" s="298"/>
      <c r="H2" s="298"/>
      <c r="I2" s="298"/>
      <c r="J2" s="298"/>
      <c r="K2" s="298"/>
    </row>
    <row r="3" spans="1:11" ht="12.75" customHeight="1">
      <c r="A3" s="298" t="s">
        <v>90</v>
      </c>
      <c r="B3" s="298"/>
      <c r="C3" s="298"/>
      <c r="D3" s="298"/>
      <c r="E3" s="298"/>
      <c r="F3" s="298"/>
      <c r="G3" s="298"/>
      <c r="H3" s="298"/>
      <c r="I3" s="298"/>
      <c r="J3" s="298"/>
      <c r="K3" s="298"/>
    </row>
    <row r="4" spans="1:11" ht="12.75" customHeight="1">
      <c r="A4" s="298" t="s">
        <v>7</v>
      </c>
      <c r="B4" s="298"/>
      <c r="C4" s="298"/>
      <c r="D4" s="298"/>
      <c r="E4" s="298"/>
      <c r="F4" s="298"/>
      <c r="G4" s="298"/>
      <c r="H4" s="298"/>
      <c r="I4" s="298"/>
      <c r="J4" s="298"/>
      <c r="K4" s="298"/>
    </row>
    <row r="5" spans="1:11" ht="12.75" customHeight="1">
      <c r="A5" s="298" t="s">
        <v>2</v>
      </c>
      <c r="B5" s="298"/>
      <c r="C5" s="298"/>
      <c r="D5" s="298"/>
      <c r="E5" s="298"/>
      <c r="F5" s="298"/>
      <c r="G5" s="298"/>
      <c r="H5" s="298"/>
      <c r="I5" s="298"/>
      <c r="J5" s="298"/>
      <c r="K5" s="298"/>
    </row>
    <row r="6" spans="1:11" ht="12.75" customHeight="1">
      <c r="A6" s="237"/>
      <c r="B6" s="237"/>
      <c r="C6" s="237"/>
      <c r="D6" s="237"/>
      <c r="E6" s="237"/>
      <c r="F6" s="237"/>
      <c r="G6" s="237"/>
      <c r="H6" s="216"/>
    </row>
    <row r="7" spans="1:11" ht="12.75" customHeight="1">
      <c r="A7" s="237"/>
      <c r="B7" s="237"/>
      <c r="C7" s="237"/>
      <c r="D7" s="237"/>
      <c r="E7" s="237"/>
      <c r="F7" s="237"/>
      <c r="G7" s="237"/>
      <c r="H7" s="216"/>
    </row>
    <row r="8" spans="1:11" ht="12.75" customHeight="1">
      <c r="A8" s="237"/>
      <c r="B8" s="237"/>
      <c r="C8" s="294" t="s">
        <v>67</v>
      </c>
      <c r="D8" s="294"/>
      <c r="E8" s="294"/>
      <c r="F8" s="294"/>
      <c r="G8" s="294"/>
      <c r="H8" s="216"/>
      <c r="I8" s="297" t="s">
        <v>177</v>
      </c>
      <c r="J8" s="297"/>
      <c r="K8" s="297"/>
    </row>
    <row r="9" spans="1:11" ht="12.75" customHeight="1">
      <c r="A9" s="217"/>
      <c r="B9" s="237"/>
      <c r="C9" s="236" t="s">
        <v>26</v>
      </c>
      <c r="D9" s="60"/>
      <c r="E9" s="236" t="s">
        <v>169</v>
      </c>
      <c r="F9" s="60"/>
      <c r="G9" s="247" t="s">
        <v>26</v>
      </c>
      <c r="H9" s="216"/>
      <c r="I9" s="249" t="s">
        <v>26</v>
      </c>
      <c r="J9" s="216"/>
      <c r="K9" s="249" t="s">
        <v>26</v>
      </c>
    </row>
    <row r="10" spans="1:11" ht="12.75" customHeight="1">
      <c r="A10" s="217"/>
      <c r="B10" s="237"/>
      <c r="C10" s="1" t="s">
        <v>153</v>
      </c>
      <c r="D10" s="60"/>
      <c r="E10" s="1" t="s">
        <v>153</v>
      </c>
      <c r="F10" s="60"/>
      <c r="G10" s="1" t="s">
        <v>110</v>
      </c>
      <c r="H10" s="217"/>
      <c r="I10" s="1" t="s">
        <v>153</v>
      </c>
      <c r="J10" s="217"/>
      <c r="K10" s="1" t="s">
        <v>110</v>
      </c>
    </row>
    <row r="11" spans="1:11" s="217" customFormat="1">
      <c r="B11" s="250"/>
      <c r="C11" s="158"/>
      <c r="D11" s="60"/>
      <c r="E11" s="158"/>
      <c r="F11" s="60"/>
      <c r="G11" s="158"/>
      <c r="I11" s="158"/>
      <c r="K11" s="158"/>
    </row>
    <row r="12" spans="1:11">
      <c r="A12" s="57" t="s">
        <v>115</v>
      </c>
      <c r="B12" s="42"/>
      <c r="C12" s="131">
        <f>'Income Statement'!B50</f>
        <v>148</v>
      </c>
      <c r="D12" s="63"/>
      <c r="E12" s="131">
        <f>'Income Statement'!D50</f>
        <v>138</v>
      </c>
      <c r="F12" s="217"/>
      <c r="G12" s="131">
        <f>'Income Statement'!F50</f>
        <v>87</v>
      </c>
      <c r="H12" s="131">
        <f>'Income Statement'!G50</f>
        <v>0</v>
      </c>
      <c r="I12" s="131">
        <f>'Income Statement'!H50</f>
        <v>428</v>
      </c>
      <c r="J12" s="131"/>
      <c r="K12" s="131">
        <f>'Income Statement'!J50</f>
        <v>414</v>
      </c>
    </row>
    <row r="13" spans="1:11">
      <c r="A13" s="40"/>
      <c r="B13" s="40"/>
      <c r="C13" s="58"/>
      <c r="D13" s="58"/>
      <c r="E13" s="58"/>
      <c r="F13" s="64"/>
      <c r="G13" s="58"/>
      <c r="H13" s="216"/>
      <c r="J13" s="92"/>
    </row>
    <row r="14" spans="1:11">
      <c r="A14" s="217" t="s">
        <v>68</v>
      </c>
      <c r="B14" s="217"/>
      <c r="C14" s="219"/>
      <c r="D14" s="217"/>
      <c r="E14" s="217"/>
      <c r="F14" s="217"/>
      <c r="G14" s="217"/>
      <c r="H14" s="216"/>
    </row>
    <row r="15" spans="1:11">
      <c r="A15" s="218"/>
      <c r="B15" s="217"/>
      <c r="C15" s="213"/>
      <c r="D15" s="217"/>
      <c r="E15" s="217"/>
      <c r="F15" s="217"/>
      <c r="G15" s="217"/>
      <c r="H15" s="216"/>
    </row>
    <row r="16" spans="1:11" s="217" customFormat="1" ht="15">
      <c r="A16" s="218" t="s">
        <v>192</v>
      </c>
      <c r="C16" s="211">
        <v>-26</v>
      </c>
      <c r="D16" s="220"/>
      <c r="E16" s="211">
        <v>-5</v>
      </c>
      <c r="F16" s="220"/>
      <c r="G16" s="210">
        <v>0</v>
      </c>
      <c r="H16" s="255"/>
      <c r="I16" s="211">
        <v>0</v>
      </c>
      <c r="K16" s="210">
        <v>0</v>
      </c>
    </row>
    <row r="17" spans="1:15" ht="15">
      <c r="A17" s="218" t="s">
        <v>180</v>
      </c>
      <c r="B17" s="217"/>
      <c r="C17" s="211">
        <v>15</v>
      </c>
      <c r="D17" s="220"/>
      <c r="E17" s="211">
        <v>15</v>
      </c>
      <c r="F17" s="220"/>
      <c r="G17" s="219">
        <v>16</v>
      </c>
      <c r="H17" s="212"/>
      <c r="I17" s="211">
        <v>62</v>
      </c>
      <c r="K17" s="211">
        <v>69</v>
      </c>
    </row>
    <row r="18" spans="1:15" ht="15">
      <c r="A18" s="218" t="s">
        <v>181</v>
      </c>
      <c r="B18" s="217"/>
      <c r="C18" s="211">
        <v>12</v>
      </c>
      <c r="D18" s="220"/>
      <c r="E18" s="211">
        <v>8</v>
      </c>
      <c r="F18" s="220"/>
      <c r="G18" s="219">
        <v>0</v>
      </c>
      <c r="H18" s="212"/>
      <c r="I18" s="211">
        <v>172</v>
      </c>
      <c r="J18" s="35"/>
      <c r="K18" s="210">
        <v>0</v>
      </c>
      <c r="L18" s="35"/>
      <c r="M18" s="35"/>
      <c r="N18" s="35"/>
      <c r="O18" s="35"/>
    </row>
    <row r="19" spans="1:15" s="35" customFormat="1" ht="15">
      <c r="A19" s="218" t="s">
        <v>182</v>
      </c>
      <c r="B19" s="218"/>
      <c r="C19" s="210">
        <v>4</v>
      </c>
      <c r="D19" s="214"/>
      <c r="E19" s="210">
        <v>4</v>
      </c>
      <c r="F19" s="214"/>
      <c r="G19" s="213">
        <v>35</v>
      </c>
      <c r="H19" s="216"/>
      <c r="I19" s="210">
        <v>10</v>
      </c>
      <c r="K19" s="210">
        <v>81</v>
      </c>
    </row>
    <row r="20" spans="1:15" s="217" customFormat="1" ht="15">
      <c r="A20" s="218" t="s">
        <v>183</v>
      </c>
      <c r="C20" s="211">
        <v>0</v>
      </c>
      <c r="D20" s="220"/>
      <c r="E20" s="211">
        <v>0</v>
      </c>
      <c r="F20" s="220"/>
      <c r="G20" s="213">
        <v>49</v>
      </c>
      <c r="H20" s="212"/>
      <c r="I20" s="211">
        <v>0</v>
      </c>
      <c r="K20" s="211">
        <v>49</v>
      </c>
    </row>
    <row r="21" spans="1:15" s="217" customFormat="1" ht="15">
      <c r="A21" s="218" t="s">
        <v>193</v>
      </c>
      <c r="C21" s="211">
        <v>0</v>
      </c>
      <c r="D21" s="220"/>
      <c r="E21" s="211">
        <v>0</v>
      </c>
      <c r="F21" s="220"/>
      <c r="G21" s="219">
        <v>0</v>
      </c>
      <c r="H21" s="212"/>
      <c r="I21" s="211">
        <v>-13</v>
      </c>
      <c r="K21" s="211">
        <v>0</v>
      </c>
    </row>
    <row r="22" spans="1:15" s="217" customFormat="1" ht="15">
      <c r="A22" s="218" t="s">
        <v>184</v>
      </c>
      <c r="C22" s="211">
        <v>0</v>
      </c>
      <c r="D22" s="220"/>
      <c r="E22" s="211">
        <v>0</v>
      </c>
      <c r="F22" s="220"/>
      <c r="G22" s="219">
        <v>0</v>
      </c>
      <c r="H22" s="212"/>
      <c r="I22" s="211">
        <v>12</v>
      </c>
      <c r="K22" s="211">
        <v>0</v>
      </c>
    </row>
    <row r="23" spans="1:15" s="217" customFormat="1">
      <c r="A23" s="218" t="s">
        <v>186</v>
      </c>
      <c r="C23" s="211">
        <v>0</v>
      </c>
      <c r="D23" s="220"/>
      <c r="E23" s="211">
        <v>0</v>
      </c>
      <c r="F23" s="220"/>
      <c r="G23" s="213">
        <v>11</v>
      </c>
      <c r="H23" s="212"/>
      <c r="I23" s="211">
        <v>0</v>
      </c>
      <c r="K23" s="211">
        <v>11</v>
      </c>
    </row>
    <row r="24" spans="1:15" s="217" customFormat="1">
      <c r="A24" s="218" t="s">
        <v>187</v>
      </c>
      <c r="C24" s="211">
        <v>0</v>
      </c>
      <c r="D24" s="220"/>
      <c r="E24" s="211">
        <v>0</v>
      </c>
      <c r="F24" s="220"/>
      <c r="G24" s="213">
        <v>2</v>
      </c>
      <c r="H24" s="212"/>
      <c r="I24" s="211">
        <v>0</v>
      </c>
      <c r="K24" s="211">
        <v>11</v>
      </c>
    </row>
    <row r="25" spans="1:15" s="217" customFormat="1">
      <c r="A25" s="218" t="s">
        <v>178</v>
      </c>
      <c r="C25" s="211">
        <v>0</v>
      </c>
      <c r="D25" s="220"/>
      <c r="E25" s="211">
        <v>0</v>
      </c>
      <c r="F25" s="220"/>
      <c r="G25" s="219">
        <v>0</v>
      </c>
      <c r="H25" s="212"/>
      <c r="I25" s="211">
        <v>0</v>
      </c>
      <c r="K25" s="211">
        <v>2</v>
      </c>
    </row>
    <row r="26" spans="1:15" s="35" customFormat="1">
      <c r="A26" s="143" t="s">
        <v>170</v>
      </c>
      <c r="B26" s="218"/>
      <c r="C26" s="209">
        <v>0</v>
      </c>
      <c r="D26" s="214"/>
      <c r="E26" s="209">
        <v>0</v>
      </c>
      <c r="F26" s="214"/>
      <c r="G26" s="128">
        <v>0</v>
      </c>
      <c r="H26" s="211"/>
      <c r="I26" s="209">
        <v>0</v>
      </c>
      <c r="K26" s="209">
        <v>2</v>
      </c>
    </row>
    <row r="27" spans="1:15" ht="17.25" customHeight="1">
      <c r="A27" s="218" t="s">
        <v>91</v>
      </c>
      <c r="B27" s="218"/>
      <c r="C27" s="213">
        <f>SUM(C14:C26)</f>
        <v>5</v>
      </c>
      <c r="D27" s="214"/>
      <c r="E27" s="213">
        <f>SUM(E16:E26)</f>
        <v>22</v>
      </c>
      <c r="F27" s="214"/>
      <c r="G27" s="213">
        <f>SUM(G16:G26)</f>
        <v>113</v>
      </c>
      <c r="H27" s="216"/>
      <c r="I27" s="213">
        <f>SUM(I16:I26)</f>
        <v>243</v>
      </c>
      <c r="K27" s="213">
        <f>SUM(K16:K26)</f>
        <v>225</v>
      </c>
    </row>
    <row r="28" spans="1:15">
      <c r="A28" s="218"/>
      <c r="B28" s="218"/>
      <c r="C28" s="213"/>
      <c r="D28" s="214"/>
      <c r="E28" s="213"/>
      <c r="F28" s="214"/>
      <c r="G28" s="213"/>
      <c r="H28" s="216"/>
    </row>
    <row r="29" spans="1:15" ht="15">
      <c r="A29" s="218" t="s">
        <v>191</v>
      </c>
      <c r="B29" s="218"/>
      <c r="C29" s="128">
        <v>-3</v>
      </c>
      <c r="D29" s="214"/>
      <c r="E29" s="128">
        <v>-9</v>
      </c>
      <c r="F29" s="214"/>
      <c r="G29" s="128">
        <v>-61</v>
      </c>
      <c r="H29" s="212"/>
      <c r="I29" s="128">
        <v>-90</v>
      </c>
      <c r="K29" s="128">
        <v>-97</v>
      </c>
    </row>
    <row r="30" spans="1:15">
      <c r="A30" s="218" t="s">
        <v>69</v>
      </c>
      <c r="B30" s="218"/>
      <c r="C30" s="213">
        <f>SUM(C27:C29)</f>
        <v>2</v>
      </c>
      <c r="D30" s="220"/>
      <c r="E30" s="213">
        <f>SUM(E27:E29)</f>
        <v>13</v>
      </c>
      <c r="F30" s="220"/>
      <c r="G30" s="213">
        <f>SUM(G27:G29)</f>
        <v>52</v>
      </c>
      <c r="H30" s="216"/>
      <c r="I30" s="213">
        <f>SUM(I27:I29)</f>
        <v>153</v>
      </c>
      <c r="K30" s="213">
        <f>SUM(K27:K29)</f>
        <v>128</v>
      </c>
    </row>
    <row r="31" spans="1:15">
      <c r="A31" s="218"/>
      <c r="B31" s="218"/>
      <c r="C31" s="219"/>
      <c r="D31" s="220"/>
      <c r="E31" s="219"/>
      <c r="F31" s="220"/>
      <c r="G31" s="219"/>
      <c r="H31" s="216"/>
    </row>
    <row r="32" spans="1:15" ht="13.5" thickBot="1">
      <c r="A32" s="36" t="s">
        <v>116</v>
      </c>
      <c r="B32" s="143"/>
      <c r="C32" s="37">
        <f>C12+C30</f>
        <v>150</v>
      </c>
      <c r="D32" s="38"/>
      <c r="E32" s="37">
        <f>E12+E30</f>
        <v>151</v>
      </c>
      <c r="F32" s="39"/>
      <c r="G32" s="37">
        <f>G12+G30</f>
        <v>139</v>
      </c>
      <c r="H32" s="216"/>
      <c r="I32" s="37">
        <f>I12+I30</f>
        <v>581</v>
      </c>
      <c r="K32" s="37">
        <f>K12+K30</f>
        <v>542</v>
      </c>
    </row>
    <row r="33" spans="1:11" ht="13.5" thickTop="1">
      <c r="A33" s="40"/>
      <c r="B33" s="40"/>
      <c r="C33" s="41"/>
      <c r="D33" s="41"/>
      <c r="E33" s="41"/>
      <c r="F33" s="217"/>
      <c r="G33" s="41"/>
      <c r="H33" s="216"/>
    </row>
    <row r="34" spans="1:11">
      <c r="A34" s="42"/>
      <c r="B34" s="42"/>
      <c r="C34" s="41"/>
      <c r="D34" s="41"/>
      <c r="E34" s="41"/>
      <c r="F34" s="217"/>
      <c r="G34" s="41"/>
      <c r="H34" s="142"/>
      <c r="J34" s="35"/>
    </row>
    <row r="35" spans="1:11">
      <c r="A35" s="57" t="s">
        <v>84</v>
      </c>
      <c r="C35" s="43">
        <f>'Income Statement'!B54</f>
        <v>0.87625814091178211</v>
      </c>
      <c r="D35" s="43"/>
      <c r="E35" s="43">
        <f>'Income Statement'!D54</f>
        <v>0.80466472303206993</v>
      </c>
      <c r="F35" s="217"/>
      <c r="G35" s="43">
        <f>'Income Statement'!F54</f>
        <v>0.5043478260869565</v>
      </c>
      <c r="H35" s="43"/>
      <c r="I35" s="43">
        <f>'Income Statement'!H54</f>
        <v>2.4985405720957381</v>
      </c>
      <c r="J35" s="43"/>
      <c r="K35" s="43">
        <f>'Income Statement'!J54</f>
        <v>2.3930635838150289</v>
      </c>
    </row>
    <row r="36" spans="1:11">
      <c r="A36" s="32" t="s">
        <v>70</v>
      </c>
      <c r="B36" s="32"/>
      <c r="C36" s="44">
        <v>0.01</v>
      </c>
      <c r="D36" s="45"/>
      <c r="E36" s="44">
        <f>E30/'Income Statement'!D60</f>
        <v>7.5801749271137031E-2</v>
      </c>
      <c r="F36" s="45"/>
      <c r="G36" s="44">
        <v>0.31</v>
      </c>
      <c r="H36" s="251"/>
      <c r="I36" s="44">
        <f>I30/'Income Statement'!H60</f>
        <v>0.89316987740805598</v>
      </c>
      <c r="J36" s="251"/>
      <c r="K36" s="44">
        <f>K30/'Income Statement'!J60</f>
        <v>0.73988439306358378</v>
      </c>
    </row>
    <row r="37" spans="1:11">
      <c r="A37" s="32"/>
      <c r="B37" s="32"/>
      <c r="C37" s="46"/>
      <c r="D37" s="46"/>
      <c r="E37" s="46"/>
      <c r="F37" s="217"/>
      <c r="G37" s="46"/>
      <c r="H37" s="142"/>
      <c r="J37" s="35"/>
    </row>
    <row r="38" spans="1:11" ht="13.5" thickBot="1">
      <c r="A38" s="36" t="s">
        <v>85</v>
      </c>
      <c r="B38" s="36"/>
      <c r="C38" s="47">
        <f>SUM(C35:C36)</f>
        <v>0.88625814091178212</v>
      </c>
      <c r="D38" s="48"/>
      <c r="E38" s="47">
        <f>SUM(E35:E36)</f>
        <v>0.88046647230320696</v>
      </c>
      <c r="F38" s="39"/>
      <c r="G38" s="47">
        <f>SUM(G35:G36)</f>
        <v>0.81434782608695655</v>
      </c>
      <c r="H38" s="48"/>
      <c r="I38" s="47">
        <f t="shared" ref="I38:K38" si="0">SUM(I35:I36)</f>
        <v>3.391710449503794</v>
      </c>
      <c r="J38" s="48"/>
      <c r="K38" s="47">
        <f t="shared" si="0"/>
        <v>3.1329479768786128</v>
      </c>
    </row>
    <row r="39" spans="1:11" ht="13.5" thickTop="1">
      <c r="C39" s="92"/>
      <c r="D39" s="217"/>
      <c r="E39" s="217"/>
      <c r="F39" s="217"/>
      <c r="G39" s="217"/>
      <c r="H39" s="142"/>
      <c r="J39" s="35"/>
    </row>
    <row r="40" spans="1:11">
      <c r="H40" s="54"/>
      <c r="J40" s="35"/>
    </row>
    <row r="41" spans="1:11">
      <c r="J41" s="35"/>
    </row>
    <row r="42" spans="1:11">
      <c r="J42" s="35"/>
    </row>
    <row r="43" spans="1:11" s="160" customFormat="1">
      <c r="H43" s="161"/>
      <c r="I43" s="217"/>
    </row>
    <row r="44" spans="1:11" s="160" customFormat="1" ht="11.25">
      <c r="H44" s="161"/>
    </row>
    <row r="45" spans="1:11" s="160" customFormat="1" ht="11.25">
      <c r="H45" s="161"/>
    </row>
    <row r="46" spans="1:11" s="160" customFormat="1" ht="11.25">
      <c r="H46" s="161"/>
    </row>
    <row r="47" spans="1:11">
      <c r="A47" s="205"/>
    </row>
    <row r="48" spans="1:11" s="160" customFormat="1" ht="11.25">
      <c r="H48" s="161"/>
    </row>
    <row r="49" spans="8:10" s="160" customFormat="1">
      <c r="H49" s="161"/>
      <c r="I49" s="31"/>
      <c r="J49" s="31"/>
    </row>
    <row r="50" spans="8:10" s="160" customFormat="1" ht="11.25">
      <c r="H50" s="161"/>
    </row>
    <row r="51" spans="8:10" s="160" customFormat="1" ht="11.25">
      <c r="H51" s="161"/>
    </row>
    <row r="52" spans="8:10" s="160" customFormat="1" ht="11.25">
      <c r="H52" s="161"/>
    </row>
    <row r="53" spans="8:10" s="160" customFormat="1" ht="11.25">
      <c r="H53" s="161"/>
    </row>
    <row r="54" spans="8:10" s="160" customFormat="1" ht="11.25">
      <c r="H54" s="161"/>
    </row>
    <row r="55" spans="8:10" s="160" customFormat="1" ht="11.25">
      <c r="H55" s="161"/>
    </row>
    <row r="56" spans="8:10" s="160" customFormat="1" ht="11.25">
      <c r="H56" s="161"/>
    </row>
    <row r="57" spans="8:10" s="160" customFormat="1">
      <c r="H57" s="161"/>
      <c r="I57" s="31"/>
      <c r="J57" s="31"/>
    </row>
    <row r="58" spans="8:10" s="160" customFormat="1" ht="11.25">
      <c r="H58" s="161"/>
    </row>
    <row r="59" spans="8:10" s="160" customFormat="1" ht="11.25">
      <c r="H59" s="161"/>
    </row>
    <row r="60" spans="8:10" s="160" customFormat="1" ht="11.25"/>
    <row r="61" spans="8:10" s="160" customFormat="1" ht="11.25">
      <c r="H61" s="161"/>
      <c r="I61" s="161"/>
    </row>
    <row r="62" spans="8:10" s="160" customFormat="1" ht="11.25">
      <c r="H62" s="161"/>
    </row>
    <row r="63" spans="8:10" s="160" customFormat="1" ht="11.25">
      <c r="H63" s="161"/>
    </row>
    <row r="64" spans="8:10" s="160" customFormat="1" ht="11.25">
      <c r="H64" s="161"/>
    </row>
    <row r="65" spans="8:10" s="160" customFormat="1" ht="11.25">
      <c r="H65" s="161"/>
    </row>
    <row r="66" spans="8:10" s="160" customFormat="1" ht="11.25">
      <c r="H66" s="161"/>
    </row>
    <row r="67" spans="8:10" s="160" customFormat="1" ht="11.25">
      <c r="H67" s="161"/>
    </row>
    <row r="68" spans="8:10" s="160" customFormat="1" ht="11.25">
      <c r="H68" s="161"/>
    </row>
    <row r="69" spans="8:10" s="160" customFormat="1" ht="11.25">
      <c r="H69" s="161"/>
    </row>
    <row r="70" spans="8:10" s="160" customFormat="1" ht="11.25">
      <c r="H70" s="161"/>
    </row>
    <row r="71" spans="8:10" s="160" customFormat="1">
      <c r="H71" s="161"/>
      <c r="I71" s="31"/>
      <c r="J71" s="31"/>
    </row>
    <row r="72" spans="8:10" s="160" customFormat="1" ht="11.25">
      <c r="H72" s="161"/>
    </row>
    <row r="73" spans="8:10" s="160" customFormat="1" ht="11.25">
      <c r="H73" s="161"/>
    </row>
    <row r="74" spans="8:10" s="160" customFormat="1" ht="11.25">
      <c r="H74" s="161"/>
    </row>
    <row r="75" spans="8:10" s="160" customFormat="1" ht="11.25">
      <c r="H75" s="161"/>
    </row>
    <row r="76" spans="8:10" s="160" customFormat="1" ht="11.25">
      <c r="H76" s="161"/>
    </row>
    <row r="77" spans="8:10" s="160" customFormat="1" ht="11.25">
      <c r="H77" s="161"/>
    </row>
    <row r="78" spans="8:10" s="160" customFormat="1" ht="11.25">
      <c r="H78" s="161"/>
    </row>
    <row r="79" spans="8:10" s="160" customFormat="1">
      <c r="H79" s="161"/>
      <c r="I79" s="31"/>
      <c r="J79" s="31"/>
    </row>
    <row r="80" spans="8:10" s="160" customFormat="1" ht="11.25">
      <c r="H80" s="161"/>
    </row>
    <row r="81" spans="8:8" s="160" customFormat="1" ht="11.25">
      <c r="H81" s="161"/>
    </row>
    <row r="82" spans="8:8" s="160" customFormat="1" ht="11.25">
      <c r="H82" s="161"/>
    </row>
    <row r="83" spans="8:8" s="160" customFormat="1" ht="11.25">
      <c r="H83" s="161"/>
    </row>
    <row r="84" spans="8:8" s="160" customFormat="1" ht="11.25">
      <c r="H84" s="161"/>
    </row>
    <row r="85" spans="8:8" s="160" customFormat="1" ht="11.25">
      <c r="H85" s="161"/>
    </row>
    <row r="86" spans="8:8" s="160" customFormat="1" ht="11.25">
      <c r="H86" s="161"/>
    </row>
    <row r="87" spans="8:8" s="160" customFormat="1" ht="11.25">
      <c r="H87" s="161"/>
    </row>
    <row r="88" spans="8:8" s="160" customFormat="1" ht="11.25">
      <c r="H88" s="161"/>
    </row>
    <row r="89" spans="8:8" s="160" customFormat="1" ht="11.25">
      <c r="H89" s="161"/>
    </row>
    <row r="90" spans="8:8" s="160" customFormat="1" ht="11.25">
      <c r="H90" s="161"/>
    </row>
    <row r="91" spans="8:8" s="160" customFormat="1" ht="11.25">
      <c r="H91" s="161"/>
    </row>
    <row r="92" spans="8:8" s="160" customFormat="1" ht="11.25">
      <c r="H92" s="161"/>
    </row>
    <row r="93" spans="8:8" s="160" customFormat="1" ht="11.25">
      <c r="H93" s="161"/>
    </row>
    <row r="94" spans="8:8" s="160" customFormat="1" ht="11.25">
      <c r="H94" s="161"/>
    </row>
    <row r="95" spans="8:8" s="160" customFormat="1" ht="11.25">
      <c r="H95" s="161"/>
    </row>
    <row r="96" spans="8:8" s="160" customFormat="1" ht="11.25">
      <c r="H96" s="161"/>
    </row>
    <row r="97" spans="8:8" s="160" customFormat="1" ht="11.25">
      <c r="H97" s="161"/>
    </row>
    <row r="98" spans="8:8" s="160" customFormat="1" ht="11.25">
      <c r="H98" s="161"/>
    </row>
    <row r="99" spans="8:8" s="160" customFormat="1" ht="11.25">
      <c r="H99" s="161"/>
    </row>
    <row r="100" spans="8:8" s="160" customFormat="1" ht="11.25">
      <c r="H100" s="161"/>
    </row>
    <row r="101" spans="8:8" s="160" customFormat="1" ht="11.25">
      <c r="H101" s="161"/>
    </row>
    <row r="102" spans="8:8" s="160" customFormat="1" ht="11.25">
      <c r="H102" s="161"/>
    </row>
    <row r="103" spans="8:8" s="160" customFormat="1" ht="11.25">
      <c r="H103" s="161"/>
    </row>
    <row r="104" spans="8:8" s="160" customFormat="1" ht="11.25">
      <c r="H104" s="161"/>
    </row>
    <row r="105" spans="8:8" s="160" customFormat="1" ht="11.25">
      <c r="H105" s="161"/>
    </row>
    <row r="106" spans="8:8" s="160" customFormat="1" ht="11.25">
      <c r="H106" s="161"/>
    </row>
    <row r="107" spans="8:8" s="160" customFormat="1" ht="11.25">
      <c r="H107" s="161"/>
    </row>
    <row r="108" spans="8:8" s="160" customFormat="1" ht="11.25">
      <c r="H108" s="161"/>
    </row>
    <row r="109" spans="8:8" s="160" customFormat="1" ht="11.25">
      <c r="H109" s="161"/>
    </row>
    <row r="110" spans="8:8" s="160" customFormat="1" ht="11.25">
      <c r="H110" s="161"/>
    </row>
    <row r="111" spans="8:8" s="160" customFormat="1" ht="11.25">
      <c r="H111" s="161"/>
    </row>
    <row r="112" spans="8:8" s="160" customFormat="1" ht="11.25">
      <c r="H112" s="161"/>
    </row>
    <row r="113" spans="8:8" s="160" customFormat="1" ht="11.25">
      <c r="H113" s="161"/>
    </row>
    <row r="114" spans="8:8" s="160" customFormat="1" ht="11.25">
      <c r="H114" s="161"/>
    </row>
    <row r="115" spans="8:8" s="160" customFormat="1" ht="11.25">
      <c r="H115" s="161"/>
    </row>
    <row r="116" spans="8:8" s="160" customFormat="1" ht="11.25">
      <c r="H116" s="161"/>
    </row>
    <row r="117" spans="8:8" s="160" customFormat="1" ht="11.25">
      <c r="H117" s="161"/>
    </row>
    <row r="118" spans="8:8" s="160" customFormat="1" ht="11.25">
      <c r="H118" s="161"/>
    </row>
    <row r="119" spans="8:8" s="160" customFormat="1" ht="11.25">
      <c r="H119" s="161"/>
    </row>
    <row r="120" spans="8:8" s="160" customFormat="1" ht="11.25">
      <c r="H120" s="161"/>
    </row>
    <row r="121" spans="8:8" s="160" customFormat="1" ht="11.25">
      <c r="H121" s="161"/>
    </row>
    <row r="122" spans="8:8" s="160" customFormat="1" ht="11.25">
      <c r="H122" s="161"/>
    </row>
    <row r="123" spans="8:8" s="160" customFormat="1" ht="11.25">
      <c r="H123" s="161"/>
    </row>
    <row r="124" spans="8:8" s="160" customFormat="1" ht="11.25">
      <c r="H124" s="161"/>
    </row>
    <row r="125" spans="8:8" s="160" customFormat="1" ht="11.25">
      <c r="H125" s="161"/>
    </row>
    <row r="126" spans="8:8" s="160" customFormat="1" ht="11.25">
      <c r="H126" s="161"/>
    </row>
    <row r="127" spans="8:8" s="160" customFormat="1" ht="11.25">
      <c r="H127" s="161"/>
    </row>
    <row r="128" spans="8:8" s="160" customFormat="1" ht="11.25">
      <c r="H128" s="161"/>
    </row>
    <row r="129" spans="8:8" s="160" customFormat="1" ht="11.25">
      <c r="H129" s="161"/>
    </row>
    <row r="130" spans="8:8" s="160" customFormat="1" ht="11.25">
      <c r="H130" s="161"/>
    </row>
    <row r="131" spans="8:8" s="160" customFormat="1" ht="11.25">
      <c r="H131" s="161"/>
    </row>
    <row r="132" spans="8:8" s="160" customFormat="1" ht="11.25">
      <c r="H132" s="161"/>
    </row>
    <row r="133" spans="8:8" s="160" customFormat="1" ht="11.25">
      <c r="H133" s="161"/>
    </row>
    <row r="134" spans="8:8" s="160" customFormat="1" ht="11.25">
      <c r="H134" s="161"/>
    </row>
    <row r="135" spans="8:8" s="160" customFormat="1" ht="11.25">
      <c r="H135" s="161"/>
    </row>
    <row r="136" spans="8:8" s="160" customFormat="1" ht="11.25">
      <c r="H136" s="161"/>
    </row>
    <row r="137" spans="8:8" s="160" customFormat="1" ht="11.25">
      <c r="H137" s="161"/>
    </row>
    <row r="138" spans="8:8" s="160" customFormat="1" ht="11.25">
      <c r="H138" s="161"/>
    </row>
    <row r="139" spans="8:8" s="160" customFormat="1" ht="11.25">
      <c r="H139" s="161"/>
    </row>
    <row r="140" spans="8:8" s="160" customFormat="1" ht="11.25">
      <c r="H140" s="161"/>
    </row>
    <row r="141" spans="8:8" s="160" customFormat="1" ht="11.25">
      <c r="H141" s="161"/>
    </row>
    <row r="142" spans="8:8" s="160" customFormat="1" ht="11.25">
      <c r="H142" s="161"/>
    </row>
    <row r="143" spans="8:8" s="160" customFormat="1" ht="11.25">
      <c r="H143" s="161"/>
    </row>
    <row r="144" spans="8:8" s="160" customFormat="1" ht="11.25">
      <c r="H144" s="161"/>
    </row>
    <row r="145" spans="8:8" s="160" customFormat="1" ht="11.25">
      <c r="H145" s="161"/>
    </row>
    <row r="146" spans="8:8" s="160" customFormat="1" ht="11.25">
      <c r="H146" s="161"/>
    </row>
    <row r="147" spans="8:8" s="160" customFormat="1" ht="11.25">
      <c r="H147" s="161"/>
    </row>
    <row r="148" spans="8:8" s="160" customFormat="1" ht="11.25">
      <c r="H148" s="161"/>
    </row>
    <row r="149" spans="8:8" s="160" customFormat="1" ht="11.25">
      <c r="H149" s="161"/>
    </row>
    <row r="150" spans="8:8" s="160" customFormat="1" ht="11.25">
      <c r="H150" s="161"/>
    </row>
    <row r="151" spans="8:8" s="160" customFormat="1" ht="11.25">
      <c r="H151" s="161"/>
    </row>
    <row r="152" spans="8:8" s="160" customFormat="1" ht="11.25">
      <c r="H152" s="161"/>
    </row>
    <row r="153" spans="8:8" s="160" customFormat="1" ht="11.25">
      <c r="H153" s="161"/>
    </row>
    <row r="154" spans="8:8" s="160" customFormat="1" ht="11.25">
      <c r="H154" s="161"/>
    </row>
    <row r="155" spans="8:8" s="160" customFormat="1" ht="11.25">
      <c r="H155" s="161"/>
    </row>
    <row r="156" spans="8:8" s="160" customFormat="1" ht="11.25">
      <c r="H156" s="161"/>
    </row>
    <row r="157" spans="8:8" s="160" customFormat="1" ht="11.25">
      <c r="H157" s="161"/>
    </row>
    <row r="158" spans="8:8" s="160" customFormat="1" ht="11.25">
      <c r="H158" s="161"/>
    </row>
    <row r="159" spans="8:8" s="160" customFormat="1" ht="11.25">
      <c r="H159" s="161"/>
    </row>
    <row r="160" spans="8:8" s="160" customFormat="1" ht="11.25">
      <c r="H160" s="161"/>
    </row>
    <row r="161" spans="8:8" s="160" customFormat="1" ht="11.25">
      <c r="H161" s="161"/>
    </row>
    <row r="162" spans="8:8" s="160" customFormat="1" ht="11.25">
      <c r="H162" s="161"/>
    </row>
    <row r="163" spans="8:8" s="160" customFormat="1" ht="11.25">
      <c r="H163" s="161"/>
    </row>
    <row r="164" spans="8:8" s="160" customFormat="1" ht="11.25">
      <c r="H164" s="161"/>
    </row>
    <row r="165" spans="8:8" s="160" customFormat="1" ht="11.25">
      <c r="H165" s="161"/>
    </row>
    <row r="166" spans="8:8" s="160" customFormat="1" ht="11.25">
      <c r="H166" s="161"/>
    </row>
    <row r="167" spans="8:8" s="160" customFormat="1" ht="11.25">
      <c r="H167" s="161"/>
    </row>
    <row r="168" spans="8:8" s="160" customFormat="1" ht="11.25">
      <c r="H168" s="161"/>
    </row>
    <row r="169" spans="8:8" s="160" customFormat="1" ht="11.25">
      <c r="H169" s="161"/>
    </row>
    <row r="170" spans="8:8" s="160" customFormat="1" ht="11.25">
      <c r="H170" s="161"/>
    </row>
    <row r="171" spans="8:8" s="160" customFormat="1" ht="11.25">
      <c r="H171" s="161"/>
    </row>
    <row r="172" spans="8:8" s="160" customFormat="1" ht="11.25">
      <c r="H172" s="161"/>
    </row>
    <row r="173" spans="8:8" s="160" customFormat="1" ht="11.25">
      <c r="H173" s="161"/>
    </row>
    <row r="174" spans="8:8" s="160" customFormat="1" ht="11.25">
      <c r="H174" s="161"/>
    </row>
    <row r="175" spans="8:8" s="160" customFormat="1" ht="11.25">
      <c r="H175" s="161"/>
    </row>
    <row r="176" spans="8:8" s="160" customFormat="1" ht="11.25">
      <c r="H176" s="161"/>
    </row>
    <row r="177" spans="8:8" s="160" customFormat="1" ht="11.25">
      <c r="H177" s="161"/>
    </row>
    <row r="178" spans="8:8" s="160" customFormat="1" ht="11.25">
      <c r="H178" s="161"/>
    </row>
    <row r="179" spans="8:8" s="160" customFormat="1" ht="11.25">
      <c r="H179" s="161"/>
    </row>
    <row r="180" spans="8:8" s="160" customFormat="1" ht="11.25">
      <c r="H180" s="161"/>
    </row>
    <row r="181" spans="8:8" s="160" customFormat="1" ht="11.25">
      <c r="H181" s="161"/>
    </row>
    <row r="182" spans="8:8" s="160" customFormat="1" ht="11.25">
      <c r="H182" s="161"/>
    </row>
    <row r="183" spans="8:8" s="160" customFormat="1" ht="11.25">
      <c r="H183" s="161"/>
    </row>
    <row r="184" spans="8:8" s="160" customFormat="1" ht="11.25">
      <c r="H184" s="161"/>
    </row>
    <row r="185" spans="8:8" s="160" customFormat="1" ht="11.25">
      <c r="H185" s="161"/>
    </row>
    <row r="186" spans="8:8" s="160" customFormat="1" ht="11.25">
      <c r="H186" s="161"/>
    </row>
    <row r="187" spans="8:8" s="160" customFormat="1" ht="11.25">
      <c r="H187" s="161"/>
    </row>
    <row r="188" spans="8:8" s="160" customFormat="1" ht="11.25">
      <c r="H188" s="161"/>
    </row>
    <row r="189" spans="8:8" s="160" customFormat="1" ht="11.25">
      <c r="H189" s="161"/>
    </row>
    <row r="190" spans="8:8" s="160" customFormat="1" ht="11.25">
      <c r="H190" s="161"/>
    </row>
    <row r="191" spans="8:8" s="160" customFormat="1" ht="11.25">
      <c r="H191" s="161"/>
    </row>
    <row r="192" spans="8:8" s="160" customFormat="1" ht="11.25">
      <c r="H192" s="161"/>
    </row>
    <row r="193" spans="8:8" s="160" customFormat="1" ht="11.25">
      <c r="H193" s="161"/>
    </row>
    <row r="194" spans="8:8" s="160" customFormat="1" ht="11.25">
      <c r="H194" s="161"/>
    </row>
    <row r="195" spans="8:8" s="160" customFormat="1" ht="11.25">
      <c r="H195" s="161"/>
    </row>
    <row r="196" spans="8:8" s="160" customFormat="1" ht="11.25">
      <c r="H196" s="161"/>
    </row>
    <row r="197" spans="8:8" s="160" customFormat="1" ht="11.25">
      <c r="H197" s="161"/>
    </row>
    <row r="198" spans="8:8" s="160" customFormat="1" ht="11.25">
      <c r="H198" s="161"/>
    </row>
    <row r="199" spans="8:8" s="160" customFormat="1" ht="11.25">
      <c r="H199" s="161"/>
    </row>
    <row r="200" spans="8:8" s="160" customFormat="1" ht="11.25">
      <c r="H200" s="161"/>
    </row>
    <row r="201" spans="8:8" s="160" customFormat="1" ht="11.25">
      <c r="H201" s="161"/>
    </row>
    <row r="202" spans="8:8" s="160" customFormat="1" ht="11.25">
      <c r="H202" s="161"/>
    </row>
    <row r="203" spans="8:8" s="160" customFormat="1" ht="11.25">
      <c r="H203" s="161"/>
    </row>
    <row r="204" spans="8:8" s="160" customFormat="1" ht="11.25">
      <c r="H204" s="161"/>
    </row>
    <row r="205" spans="8:8" s="160" customFormat="1" ht="11.25">
      <c r="H205" s="161"/>
    </row>
    <row r="206" spans="8:8" s="160" customFormat="1" ht="11.25">
      <c r="H206" s="161"/>
    </row>
    <row r="207" spans="8:8" s="160" customFormat="1" ht="11.25">
      <c r="H207" s="161"/>
    </row>
    <row r="208" spans="8:8" s="160" customFormat="1" ht="11.25">
      <c r="H208" s="161"/>
    </row>
    <row r="209" spans="8:8" s="160" customFormat="1" ht="11.25">
      <c r="H209" s="161"/>
    </row>
    <row r="210" spans="8:8" s="160" customFormat="1" ht="11.25">
      <c r="H210" s="161"/>
    </row>
    <row r="211" spans="8:8" s="160" customFormat="1" ht="11.25">
      <c r="H211" s="161"/>
    </row>
    <row r="212" spans="8:8" s="160" customFormat="1" ht="11.25">
      <c r="H212" s="161"/>
    </row>
  </sheetData>
  <mergeCells count="7">
    <mergeCell ref="I8:K8"/>
    <mergeCell ref="A1:K1"/>
    <mergeCell ref="A2:K2"/>
    <mergeCell ref="A3:K3"/>
    <mergeCell ref="A4:K4"/>
    <mergeCell ref="A5:K5"/>
    <mergeCell ref="C8:G8"/>
  </mergeCells>
  <printOptions horizontalCentered="1"/>
  <pageMargins left="0.31" right="0.28000000000000003" top="0.47" bottom="0.52" header="0.25" footer="0.35"/>
  <pageSetup scale="63"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5"/>
  <sheetViews>
    <sheetView showGridLines="0" zoomScale="85" zoomScaleNormal="85" workbookViewId="0">
      <selection activeCell="D25" sqref="D25"/>
    </sheetView>
  </sheetViews>
  <sheetFormatPr defaultColWidth="6.28515625" defaultRowHeight="12.75"/>
  <cols>
    <col min="1" max="1" width="56.42578125" style="31" bestFit="1" customWidth="1"/>
    <col min="2" max="2" width="17.7109375" style="31" customWidth="1"/>
    <col min="3" max="3" width="2.7109375" style="31" customWidth="1"/>
    <col min="4" max="4" width="18.7109375" style="31" customWidth="1"/>
    <col min="5" max="5" width="2.7109375" style="31" customWidth="1"/>
    <col min="6" max="6" width="17.7109375" style="31" customWidth="1"/>
    <col min="7" max="7" width="2.7109375" style="140" customWidth="1"/>
    <col min="8" max="8" width="17.7109375" style="31" customWidth="1"/>
    <col min="9" max="9" width="2.7109375" style="31" customWidth="1"/>
    <col min="10" max="10" width="17.7109375" style="31" customWidth="1"/>
    <col min="11" max="16384" width="6.28515625" style="31"/>
  </cols>
  <sheetData>
    <row r="1" spans="1:10" ht="12.75" customHeight="1">
      <c r="A1" s="298" t="s">
        <v>171</v>
      </c>
      <c r="B1" s="298"/>
      <c r="C1" s="298"/>
      <c r="D1" s="298"/>
      <c r="E1" s="298"/>
      <c r="F1" s="298"/>
      <c r="G1" s="298"/>
      <c r="H1" s="298"/>
      <c r="I1" s="298"/>
      <c r="J1" s="298"/>
    </row>
    <row r="2" spans="1:10" ht="12.75" customHeight="1">
      <c r="A2" s="298" t="s">
        <v>89</v>
      </c>
      <c r="B2" s="298"/>
      <c r="C2" s="298"/>
      <c r="D2" s="298"/>
      <c r="E2" s="298"/>
      <c r="F2" s="298"/>
      <c r="G2" s="298"/>
      <c r="H2" s="298"/>
      <c r="I2" s="298"/>
      <c r="J2" s="298"/>
    </row>
    <row r="3" spans="1:10" ht="12.75" customHeight="1">
      <c r="A3" s="298" t="s">
        <v>90</v>
      </c>
      <c r="B3" s="298"/>
      <c r="C3" s="298"/>
      <c r="D3" s="298"/>
      <c r="E3" s="298"/>
      <c r="F3" s="298"/>
      <c r="G3" s="298"/>
      <c r="H3" s="298"/>
      <c r="I3" s="298"/>
      <c r="J3" s="298"/>
    </row>
    <row r="4" spans="1:10" ht="12.75" customHeight="1">
      <c r="A4" s="298" t="s">
        <v>1</v>
      </c>
      <c r="B4" s="298"/>
      <c r="C4" s="298"/>
      <c r="D4" s="298"/>
      <c r="E4" s="298"/>
      <c r="F4" s="298"/>
      <c r="G4" s="298"/>
      <c r="H4" s="298"/>
      <c r="I4" s="298"/>
      <c r="J4" s="298"/>
    </row>
    <row r="5" spans="1:10" ht="12.75" customHeight="1">
      <c r="A5" s="298" t="s">
        <v>2</v>
      </c>
      <c r="B5" s="298"/>
      <c r="C5" s="298"/>
      <c r="D5" s="298"/>
      <c r="E5" s="298"/>
      <c r="F5" s="298"/>
      <c r="G5" s="298"/>
      <c r="H5" s="298"/>
      <c r="I5" s="298"/>
      <c r="J5" s="298"/>
    </row>
    <row r="6" spans="1:10" ht="12.75" customHeight="1">
      <c r="A6" s="207"/>
      <c r="B6" s="207"/>
      <c r="C6" s="207"/>
      <c r="D6" s="207"/>
      <c r="E6" s="207"/>
      <c r="F6" s="207"/>
    </row>
    <row r="7" spans="1:10" ht="12.75" customHeight="1">
      <c r="A7" s="207"/>
      <c r="B7" s="207"/>
      <c r="C7" s="207"/>
      <c r="D7" s="207"/>
      <c r="E7" s="207"/>
      <c r="F7" s="207"/>
    </row>
    <row r="8" spans="1:10" ht="12.75" customHeight="1">
      <c r="B8" s="294" t="s">
        <v>67</v>
      </c>
      <c r="C8" s="294"/>
      <c r="D8" s="294"/>
      <c r="E8" s="294"/>
      <c r="F8" s="294"/>
      <c r="G8" s="12"/>
      <c r="H8" s="297" t="s">
        <v>177</v>
      </c>
      <c r="I8" s="297"/>
      <c r="J8" s="297"/>
    </row>
    <row r="9" spans="1:10" ht="12.75" customHeight="1">
      <c r="B9" s="206" t="s">
        <v>26</v>
      </c>
      <c r="C9" s="60"/>
      <c r="D9" s="206" t="s">
        <v>169</v>
      </c>
      <c r="E9" s="60"/>
      <c r="F9" s="247" t="s">
        <v>26</v>
      </c>
      <c r="G9" s="142"/>
      <c r="H9" s="249" t="s">
        <v>26</v>
      </c>
      <c r="I9" s="216"/>
      <c r="J9" s="249" t="s">
        <v>26</v>
      </c>
    </row>
    <row r="10" spans="1:10" ht="12.75" customHeight="1">
      <c r="A10" s="217"/>
      <c r="B10" s="1" t="s">
        <v>153</v>
      </c>
      <c r="C10" s="60"/>
      <c r="D10" s="1" t="s">
        <v>153</v>
      </c>
      <c r="E10" s="60"/>
      <c r="F10" s="1" t="s">
        <v>110</v>
      </c>
      <c r="G10" s="31"/>
      <c r="H10" s="1" t="s">
        <v>153</v>
      </c>
      <c r="I10" s="217"/>
      <c r="J10" s="1" t="s">
        <v>110</v>
      </c>
    </row>
    <row r="11" spans="1:10">
      <c r="A11" s="217"/>
    </row>
    <row r="12" spans="1:10">
      <c r="A12" s="57" t="s">
        <v>86</v>
      </c>
      <c r="B12" s="131">
        <f>'Income Statement'!B36</f>
        <v>246</v>
      </c>
      <c r="C12" s="49"/>
      <c r="D12" s="131">
        <f>'Income Statement'!D36</f>
        <v>231</v>
      </c>
      <c r="E12" s="49"/>
      <c r="F12" s="131">
        <f>'Income Statement'!F36</f>
        <v>173</v>
      </c>
      <c r="H12" s="131">
        <f>'Income Statement'!H36</f>
        <v>720</v>
      </c>
      <c r="J12" s="131">
        <f>'Income Statement'!J36</f>
        <v>754</v>
      </c>
    </row>
    <row r="13" spans="1:10">
      <c r="A13" s="217"/>
    </row>
    <row r="14" spans="1:10">
      <c r="A14" s="217" t="s">
        <v>68</v>
      </c>
    </row>
    <row r="15" spans="1:10">
      <c r="A15" s="218"/>
    </row>
    <row r="16" spans="1:10" s="217" customFormat="1" ht="15">
      <c r="A16" s="218" t="s">
        <v>192</v>
      </c>
      <c r="B16" s="211">
        <v>-26</v>
      </c>
      <c r="C16" s="220"/>
      <c r="D16" s="219">
        <v>-5</v>
      </c>
      <c r="E16" s="220"/>
      <c r="F16" s="219">
        <v>0</v>
      </c>
      <c r="G16" s="212"/>
      <c r="H16" s="219">
        <v>0</v>
      </c>
      <c r="J16" s="210">
        <v>0</v>
      </c>
    </row>
    <row r="17" spans="1:10" ht="15">
      <c r="A17" s="218" t="s">
        <v>180</v>
      </c>
      <c r="B17" s="211">
        <v>15</v>
      </c>
      <c r="C17" s="34"/>
      <c r="D17" s="219">
        <v>15</v>
      </c>
      <c r="E17" s="34"/>
      <c r="F17" s="33">
        <v>16</v>
      </c>
      <c r="G17" s="12"/>
      <c r="H17" s="219">
        <v>62</v>
      </c>
      <c r="J17" s="219">
        <v>69</v>
      </c>
    </row>
    <row r="18" spans="1:10" s="217" customFormat="1" ht="15">
      <c r="A18" s="218" t="s">
        <v>181</v>
      </c>
      <c r="B18" s="211">
        <v>12</v>
      </c>
      <c r="C18" s="220"/>
      <c r="D18" s="219">
        <v>8</v>
      </c>
      <c r="E18" s="220"/>
      <c r="F18" s="219">
        <v>0</v>
      </c>
      <c r="G18" s="212"/>
      <c r="H18" s="219">
        <v>172</v>
      </c>
      <c r="J18" s="219">
        <v>0</v>
      </c>
    </row>
    <row r="19" spans="1:10" ht="15">
      <c r="A19" s="218" t="s">
        <v>182</v>
      </c>
      <c r="B19" s="211">
        <v>4</v>
      </c>
      <c r="C19" s="34"/>
      <c r="D19" s="219">
        <v>4</v>
      </c>
      <c r="E19" s="34"/>
      <c r="F19" s="33">
        <v>35</v>
      </c>
      <c r="G19" s="12"/>
      <c r="H19" s="219">
        <v>10</v>
      </c>
      <c r="J19" s="35">
        <v>81</v>
      </c>
    </row>
    <row r="20" spans="1:10" s="217" customFormat="1" ht="15">
      <c r="A20" s="218" t="s">
        <v>185</v>
      </c>
      <c r="B20" s="211">
        <v>0</v>
      </c>
      <c r="C20" s="220"/>
      <c r="D20" s="219">
        <v>0</v>
      </c>
      <c r="E20" s="220"/>
      <c r="F20" s="219">
        <v>0</v>
      </c>
      <c r="G20" s="212"/>
      <c r="H20" s="219">
        <v>12</v>
      </c>
      <c r="J20" s="219">
        <v>0</v>
      </c>
    </row>
    <row r="21" spans="1:10" s="217" customFormat="1">
      <c r="A21" s="218" t="s">
        <v>188</v>
      </c>
      <c r="B21" s="211">
        <v>0</v>
      </c>
      <c r="C21" s="220"/>
      <c r="D21" s="219">
        <v>0</v>
      </c>
      <c r="E21" s="220"/>
      <c r="F21" s="219">
        <v>11</v>
      </c>
      <c r="G21" s="212"/>
      <c r="H21" s="219">
        <v>0</v>
      </c>
      <c r="J21" s="219">
        <v>11</v>
      </c>
    </row>
    <row r="22" spans="1:10" s="217" customFormat="1">
      <c r="A22" s="218" t="s">
        <v>187</v>
      </c>
      <c r="B22" s="211">
        <v>0</v>
      </c>
      <c r="C22" s="220"/>
      <c r="D22" s="219">
        <v>0</v>
      </c>
      <c r="E22" s="220"/>
      <c r="F22" s="219">
        <v>2</v>
      </c>
      <c r="G22" s="212"/>
      <c r="H22" s="219">
        <v>0</v>
      </c>
      <c r="J22" s="211">
        <v>11</v>
      </c>
    </row>
    <row r="23" spans="1:10">
      <c r="A23" s="218" t="s">
        <v>178</v>
      </c>
      <c r="B23" s="211">
        <v>0</v>
      </c>
      <c r="C23" s="34"/>
      <c r="D23" s="219">
        <v>0</v>
      </c>
      <c r="E23" s="34"/>
      <c r="F23" s="33">
        <v>0</v>
      </c>
      <c r="G23" s="12"/>
      <c r="H23" s="219">
        <v>0</v>
      </c>
      <c r="J23" s="219">
        <v>2</v>
      </c>
    </row>
    <row r="24" spans="1:10">
      <c r="A24" s="143" t="s">
        <v>170</v>
      </c>
      <c r="B24" s="210">
        <v>0</v>
      </c>
      <c r="C24" s="214"/>
      <c r="D24" s="213">
        <v>0</v>
      </c>
      <c r="E24" s="214"/>
      <c r="F24" s="213">
        <v>0</v>
      </c>
      <c r="G24" s="12"/>
      <c r="H24" s="213">
        <v>0</v>
      </c>
      <c r="J24" s="209">
        <v>2</v>
      </c>
    </row>
    <row r="25" spans="1:10">
      <c r="A25" s="218" t="s">
        <v>179</v>
      </c>
      <c r="B25" s="221">
        <f>SUM(B16:B24)</f>
        <v>5</v>
      </c>
      <c r="C25" s="30"/>
      <c r="D25" s="221">
        <f>SUM(D16:D24)</f>
        <v>22</v>
      </c>
      <c r="E25" s="33"/>
      <c r="F25" s="221">
        <f>SUM(F16:F24)</f>
        <v>64</v>
      </c>
      <c r="G25" s="12"/>
      <c r="H25" s="221">
        <f>SUM(H16:H24)</f>
        <v>256</v>
      </c>
      <c r="J25" s="221">
        <f>SUM(J16:J24)</f>
        <v>176</v>
      </c>
    </row>
    <row r="26" spans="1:10">
      <c r="A26" s="32"/>
      <c r="B26" s="211"/>
      <c r="C26" s="51"/>
      <c r="D26" s="51"/>
      <c r="F26" s="51"/>
      <c r="G26" s="12"/>
    </row>
    <row r="27" spans="1:10" ht="13.5" thickBot="1">
      <c r="A27" s="36" t="s">
        <v>71</v>
      </c>
      <c r="B27" s="289">
        <f>B12+B25</f>
        <v>251</v>
      </c>
      <c r="C27" s="52"/>
      <c r="D27" s="37">
        <f>D12+D25</f>
        <v>253</v>
      </c>
      <c r="E27" s="53"/>
      <c r="F27" s="37">
        <f>F12+F25</f>
        <v>237</v>
      </c>
      <c r="G27" s="12"/>
      <c r="H27" s="37">
        <f>H12+H25</f>
        <v>976</v>
      </c>
      <c r="J27" s="37">
        <f>J12+J25</f>
        <v>930</v>
      </c>
    </row>
    <row r="28" spans="1:10" ht="13.5" thickTop="1">
      <c r="B28" s="217"/>
      <c r="G28" s="12"/>
    </row>
    <row r="29" spans="1:10">
      <c r="B29" s="217"/>
    </row>
    <row r="30" spans="1:10">
      <c r="A30" s="75" t="s">
        <v>129</v>
      </c>
      <c r="B30" s="290">
        <f>'Income Statement'!B21</f>
        <v>536</v>
      </c>
      <c r="C30" s="120"/>
      <c r="D30" s="14">
        <f>'Income Statement'!D21</f>
        <v>529</v>
      </c>
      <c r="E30" s="120"/>
      <c r="F30" s="14">
        <f>'Income Statement'!F21</f>
        <v>517</v>
      </c>
      <c r="G30" s="142"/>
      <c r="H30" s="14">
        <f>'Income Statement'!H21</f>
        <v>2090</v>
      </c>
      <c r="J30" s="14">
        <f>'Income Statement'!J21</f>
        <v>2067</v>
      </c>
    </row>
    <row r="31" spans="1:10">
      <c r="A31" s="35"/>
      <c r="B31" s="35"/>
      <c r="C31" s="35"/>
      <c r="D31" s="35"/>
      <c r="E31" s="35"/>
      <c r="F31" s="35"/>
      <c r="G31" s="142"/>
    </row>
    <row r="32" spans="1:10" ht="15">
      <c r="A32" s="40" t="s">
        <v>189</v>
      </c>
      <c r="B32" s="55">
        <f>B27/B30</f>
        <v>0.46828358208955223</v>
      </c>
      <c r="C32" s="35"/>
      <c r="D32" s="55">
        <f>D27/D30</f>
        <v>0.47826086956521741</v>
      </c>
      <c r="E32" s="35"/>
      <c r="F32" s="55">
        <f>F27/F30</f>
        <v>0.4584139264990329</v>
      </c>
      <c r="G32" s="142"/>
      <c r="H32" s="55">
        <f>H27/H30</f>
        <v>0.46698564593301434</v>
      </c>
      <c r="J32" s="55">
        <f>J27/J30</f>
        <v>0.44992743105950656</v>
      </c>
    </row>
    <row r="34" spans="1:8">
      <c r="A34" s="217"/>
    </row>
    <row r="36" spans="1:8" s="160" customFormat="1">
      <c r="G36" s="161"/>
      <c r="H36" s="217"/>
    </row>
    <row r="37" spans="1:8" s="160" customFormat="1" ht="11.25">
      <c r="G37" s="161"/>
    </row>
    <row r="38" spans="1:8" s="160" customFormat="1" ht="11.25">
      <c r="G38" s="161"/>
    </row>
    <row r="39" spans="1:8" s="160" customFormat="1" ht="11.25">
      <c r="G39" s="161"/>
    </row>
    <row r="40" spans="1:8">
      <c r="A40" s="205"/>
    </row>
    <row r="41" spans="1:8" s="160" customFormat="1" ht="11.25">
      <c r="G41" s="161"/>
    </row>
    <row r="42" spans="1:8" s="160" customFormat="1" ht="11.25">
      <c r="G42" s="161"/>
    </row>
    <row r="43" spans="1:8" s="160" customFormat="1" ht="11.25">
      <c r="G43" s="161"/>
    </row>
    <row r="44" spans="1:8" s="160" customFormat="1" ht="11.25">
      <c r="G44" s="161"/>
    </row>
    <row r="45" spans="1:8" s="160" customFormat="1" ht="11.25">
      <c r="G45" s="161"/>
    </row>
    <row r="46" spans="1:8" s="160" customFormat="1" ht="11.25">
      <c r="G46" s="161"/>
    </row>
    <row r="47" spans="1:8" s="160" customFormat="1" ht="11.25">
      <c r="G47" s="161"/>
    </row>
    <row r="48" spans="1:8" s="160" customFormat="1" ht="11.25">
      <c r="G48" s="161"/>
    </row>
    <row r="49" spans="7:11" s="160" customFormat="1" ht="11.25">
      <c r="G49" s="161"/>
    </row>
    <row r="50" spans="7:11" s="160" customFormat="1" ht="11.25">
      <c r="G50" s="161"/>
    </row>
    <row r="51" spans="7:11" s="160" customFormat="1" ht="11.25">
      <c r="G51" s="161"/>
    </row>
    <row r="52" spans="7:11" s="160" customFormat="1" ht="11.25">
      <c r="G52" s="161"/>
    </row>
    <row r="53" spans="7:11" s="160" customFormat="1" ht="11.25">
      <c r="G53" s="161"/>
    </row>
    <row r="54" spans="7:11" s="160" customFormat="1" ht="11.25">
      <c r="G54" s="161"/>
    </row>
    <row r="55" spans="7:11" s="160" customFormat="1" ht="11.25">
      <c r="G55" s="161"/>
    </row>
    <row r="56" spans="7:11" s="160" customFormat="1" ht="11.25">
      <c r="G56" s="161"/>
    </row>
    <row r="57" spans="7:11" s="160" customFormat="1" ht="11.25">
      <c r="G57" s="161"/>
    </row>
    <row r="58" spans="7:11" s="160" customFormat="1" ht="11.25">
      <c r="G58" s="161"/>
    </row>
    <row r="59" spans="7:11" s="160" customFormat="1" ht="11.25"/>
    <row r="60" spans="7:11" s="160" customFormat="1" ht="11.25">
      <c r="G60" s="161"/>
      <c r="H60" s="161"/>
    </row>
    <row r="61" spans="7:11" s="160" customFormat="1" ht="11.25">
      <c r="G61" s="161"/>
      <c r="K61" s="160" t="s">
        <v>194</v>
      </c>
    </row>
    <row r="62" spans="7:11" s="160" customFormat="1" ht="11.25">
      <c r="G62" s="161"/>
    </row>
    <row r="63" spans="7:11" s="160" customFormat="1" ht="11.25">
      <c r="G63" s="161"/>
    </row>
    <row r="64" spans="7:11" s="160" customFormat="1" ht="11.25">
      <c r="G64" s="161"/>
    </row>
    <row r="65" spans="7:11" s="160" customFormat="1" ht="11.25">
      <c r="G65" s="161"/>
    </row>
    <row r="66" spans="7:11" s="160" customFormat="1" ht="11.25">
      <c r="G66" s="161"/>
      <c r="K66" s="160" t="s">
        <v>194</v>
      </c>
    </row>
    <row r="67" spans="7:11" s="160" customFormat="1" ht="11.25">
      <c r="G67" s="161"/>
    </row>
    <row r="68" spans="7:11" s="160" customFormat="1" ht="11.25">
      <c r="G68" s="161"/>
    </row>
    <row r="69" spans="7:11" s="160" customFormat="1" ht="11.25">
      <c r="G69" s="161"/>
    </row>
    <row r="70" spans="7:11" s="160" customFormat="1" ht="11.25">
      <c r="G70" s="161"/>
    </row>
    <row r="71" spans="7:11" s="160" customFormat="1" ht="11.25">
      <c r="G71" s="161"/>
    </row>
    <row r="72" spans="7:11" s="160" customFormat="1" ht="11.25">
      <c r="G72" s="161"/>
    </row>
    <row r="73" spans="7:11" s="160" customFormat="1" ht="11.25">
      <c r="G73" s="161"/>
    </row>
    <row r="74" spans="7:11" s="160" customFormat="1" ht="11.25">
      <c r="G74" s="161"/>
    </row>
    <row r="75" spans="7:11" s="160" customFormat="1" ht="11.25">
      <c r="G75" s="161"/>
    </row>
    <row r="76" spans="7:11" s="160" customFormat="1" ht="11.25">
      <c r="G76" s="161"/>
    </row>
    <row r="77" spans="7:11" s="160" customFormat="1" ht="11.25">
      <c r="G77" s="161"/>
    </row>
    <row r="78" spans="7:11" s="160" customFormat="1" ht="11.25">
      <c r="G78" s="161"/>
    </row>
    <row r="79" spans="7:11" s="160" customFormat="1" ht="11.25">
      <c r="G79" s="161"/>
    </row>
    <row r="80" spans="7:11" s="160" customFormat="1" ht="11.25">
      <c r="G80" s="161"/>
    </row>
    <row r="81" spans="7:7" s="160" customFormat="1" ht="11.25">
      <c r="G81" s="161"/>
    </row>
    <row r="82" spans="7:7" s="160" customFormat="1" ht="11.25">
      <c r="G82" s="161"/>
    </row>
    <row r="83" spans="7:7" s="160" customFormat="1" ht="11.25">
      <c r="G83" s="161"/>
    </row>
    <row r="84" spans="7:7" s="160" customFormat="1" ht="11.25">
      <c r="G84" s="161"/>
    </row>
    <row r="85" spans="7:7" s="160" customFormat="1" ht="11.25">
      <c r="G85" s="161"/>
    </row>
    <row r="86" spans="7:7" s="160" customFormat="1" ht="11.25">
      <c r="G86" s="161"/>
    </row>
    <row r="87" spans="7:7" s="160" customFormat="1" ht="11.25">
      <c r="G87" s="161"/>
    </row>
    <row r="88" spans="7:7" s="160" customFormat="1" ht="11.25">
      <c r="G88" s="161"/>
    </row>
    <row r="89" spans="7:7" s="160" customFormat="1" ht="11.25">
      <c r="G89" s="161"/>
    </row>
    <row r="90" spans="7:7" s="160" customFormat="1" ht="11.25">
      <c r="G90" s="161"/>
    </row>
    <row r="91" spans="7:7" s="160" customFormat="1" ht="11.25">
      <c r="G91" s="161"/>
    </row>
    <row r="92" spans="7:7" s="160" customFormat="1" ht="11.25">
      <c r="G92" s="161"/>
    </row>
    <row r="93" spans="7:7" s="160" customFormat="1" ht="11.25">
      <c r="G93" s="161"/>
    </row>
    <row r="94" spans="7:7" s="160" customFormat="1" ht="11.25">
      <c r="G94" s="161"/>
    </row>
    <row r="95" spans="7:7" s="160" customFormat="1" ht="11.25">
      <c r="G95" s="161"/>
    </row>
    <row r="96" spans="7:7" s="160" customFormat="1" ht="11.25">
      <c r="G96" s="161"/>
    </row>
    <row r="97" spans="7:7" s="160" customFormat="1" ht="11.25">
      <c r="G97" s="161"/>
    </row>
    <row r="98" spans="7:7" s="160" customFormat="1" ht="11.25">
      <c r="G98" s="161"/>
    </row>
    <row r="99" spans="7:7" s="160" customFormat="1" ht="11.25">
      <c r="G99" s="161"/>
    </row>
    <row r="100" spans="7:7" s="160" customFormat="1" ht="11.25">
      <c r="G100" s="161"/>
    </row>
    <row r="101" spans="7:7" s="160" customFormat="1" ht="11.25">
      <c r="G101" s="161"/>
    </row>
    <row r="102" spans="7:7" s="160" customFormat="1" ht="11.25">
      <c r="G102" s="161"/>
    </row>
    <row r="103" spans="7:7" s="160" customFormat="1" ht="11.25">
      <c r="G103" s="161"/>
    </row>
    <row r="104" spans="7:7" s="160" customFormat="1" ht="11.25">
      <c r="G104" s="161"/>
    </row>
    <row r="105" spans="7:7" s="160" customFormat="1" ht="11.25">
      <c r="G105" s="161"/>
    </row>
    <row r="106" spans="7:7" s="160" customFormat="1" ht="11.25">
      <c r="G106" s="161"/>
    </row>
    <row r="107" spans="7:7" s="160" customFormat="1" ht="11.25">
      <c r="G107" s="161"/>
    </row>
    <row r="108" spans="7:7" s="160" customFormat="1" ht="11.25">
      <c r="G108" s="161"/>
    </row>
    <row r="109" spans="7:7" s="160" customFormat="1" ht="11.25">
      <c r="G109" s="161"/>
    </row>
    <row r="110" spans="7:7" s="160" customFormat="1" ht="11.25">
      <c r="G110" s="161"/>
    </row>
    <row r="111" spans="7:7" s="160" customFormat="1" ht="11.25">
      <c r="G111" s="161"/>
    </row>
    <row r="112" spans="7:7" s="160" customFormat="1" ht="11.25">
      <c r="G112" s="161"/>
    </row>
    <row r="113" spans="7:7" s="160" customFormat="1" ht="11.25">
      <c r="G113" s="161"/>
    </row>
    <row r="114" spans="7:7" s="160" customFormat="1" ht="11.25">
      <c r="G114" s="161"/>
    </row>
    <row r="115" spans="7:7" s="160" customFormat="1" ht="11.25">
      <c r="G115" s="161"/>
    </row>
    <row r="116" spans="7:7" s="160" customFormat="1" ht="11.25">
      <c r="G116" s="161"/>
    </row>
    <row r="117" spans="7:7" s="160" customFormat="1" ht="11.25">
      <c r="G117" s="161"/>
    </row>
    <row r="118" spans="7:7" s="160" customFormat="1" ht="11.25">
      <c r="G118" s="161"/>
    </row>
    <row r="119" spans="7:7" s="160" customFormat="1" ht="11.25">
      <c r="G119" s="161"/>
    </row>
    <row r="120" spans="7:7" s="160" customFormat="1" ht="11.25">
      <c r="G120" s="161"/>
    </row>
    <row r="121" spans="7:7" s="160" customFormat="1" ht="11.25">
      <c r="G121" s="161"/>
    </row>
    <row r="122" spans="7:7" s="160" customFormat="1" ht="11.25">
      <c r="G122" s="161"/>
    </row>
    <row r="123" spans="7:7" s="160" customFormat="1" ht="11.25">
      <c r="G123" s="161"/>
    </row>
    <row r="124" spans="7:7" s="160" customFormat="1" ht="11.25">
      <c r="G124" s="161"/>
    </row>
    <row r="125" spans="7:7" s="160" customFormat="1" ht="11.25">
      <c r="G125" s="161"/>
    </row>
    <row r="126" spans="7:7" s="160" customFormat="1" ht="11.25">
      <c r="G126" s="161"/>
    </row>
    <row r="127" spans="7:7" s="160" customFormat="1" ht="11.25">
      <c r="G127" s="161"/>
    </row>
    <row r="128" spans="7:7" s="160" customFormat="1" ht="11.25">
      <c r="G128" s="161"/>
    </row>
    <row r="129" spans="7:7" s="160" customFormat="1" ht="11.25">
      <c r="G129" s="161"/>
    </row>
    <row r="130" spans="7:7" s="160" customFormat="1" ht="11.25">
      <c r="G130" s="161"/>
    </row>
    <row r="131" spans="7:7" s="160" customFormat="1" ht="11.25">
      <c r="G131" s="161"/>
    </row>
    <row r="132" spans="7:7" s="160" customFormat="1" ht="11.25">
      <c r="G132" s="161"/>
    </row>
    <row r="133" spans="7:7" s="160" customFormat="1" ht="11.25">
      <c r="G133" s="161"/>
    </row>
    <row r="134" spans="7:7" s="160" customFormat="1" ht="11.25">
      <c r="G134" s="161"/>
    </row>
    <row r="135" spans="7:7" s="160" customFormat="1" ht="11.25">
      <c r="G135" s="161"/>
    </row>
    <row r="136" spans="7:7" s="160" customFormat="1" ht="11.25">
      <c r="G136" s="161"/>
    </row>
    <row r="137" spans="7:7" s="160" customFormat="1" ht="11.25">
      <c r="G137" s="161"/>
    </row>
    <row r="138" spans="7:7" s="160" customFormat="1" ht="11.25">
      <c r="G138" s="161"/>
    </row>
    <row r="139" spans="7:7" s="160" customFormat="1" ht="11.25">
      <c r="G139" s="161"/>
    </row>
    <row r="140" spans="7:7" s="160" customFormat="1" ht="11.25">
      <c r="G140" s="161"/>
    </row>
    <row r="141" spans="7:7" s="160" customFormat="1" ht="11.25">
      <c r="G141" s="161"/>
    </row>
    <row r="142" spans="7:7" s="160" customFormat="1" ht="11.25">
      <c r="G142" s="161"/>
    </row>
    <row r="143" spans="7:7" s="160" customFormat="1" ht="11.25">
      <c r="G143" s="161"/>
    </row>
    <row r="144" spans="7:7" s="160" customFormat="1" ht="11.25">
      <c r="G144" s="161"/>
    </row>
    <row r="145" spans="7:7" s="160" customFormat="1" ht="11.25">
      <c r="G145" s="161"/>
    </row>
    <row r="146" spans="7:7" s="160" customFormat="1" ht="11.25">
      <c r="G146" s="161"/>
    </row>
    <row r="147" spans="7:7" s="160" customFormat="1" ht="11.25">
      <c r="G147" s="161"/>
    </row>
    <row r="148" spans="7:7" s="160" customFormat="1" ht="11.25">
      <c r="G148" s="161"/>
    </row>
    <row r="149" spans="7:7" s="160" customFormat="1" ht="11.25">
      <c r="G149" s="161"/>
    </row>
    <row r="150" spans="7:7" s="160" customFormat="1" ht="11.25">
      <c r="G150" s="161"/>
    </row>
    <row r="151" spans="7:7" s="160" customFormat="1" ht="11.25">
      <c r="G151" s="161"/>
    </row>
    <row r="152" spans="7:7" s="160" customFormat="1" ht="11.25">
      <c r="G152" s="161"/>
    </row>
    <row r="153" spans="7:7" s="160" customFormat="1" ht="11.25">
      <c r="G153" s="161"/>
    </row>
    <row r="154" spans="7:7" s="160" customFormat="1" ht="11.25">
      <c r="G154" s="161"/>
    </row>
    <row r="155" spans="7:7" s="160" customFormat="1" ht="11.25">
      <c r="G155" s="161"/>
    </row>
    <row r="156" spans="7:7" s="160" customFormat="1" ht="11.25">
      <c r="G156" s="161"/>
    </row>
    <row r="157" spans="7:7" s="160" customFormat="1" ht="11.25">
      <c r="G157" s="161"/>
    </row>
    <row r="158" spans="7:7" s="160" customFormat="1" ht="11.25">
      <c r="G158" s="161"/>
    </row>
    <row r="159" spans="7:7" s="160" customFormat="1" ht="11.25">
      <c r="G159" s="161"/>
    </row>
    <row r="160" spans="7:7" s="160" customFormat="1" ht="11.25">
      <c r="G160" s="161"/>
    </row>
    <row r="161" spans="7:7" s="160" customFormat="1" ht="11.25">
      <c r="G161" s="161"/>
    </row>
    <row r="162" spans="7:7" s="160" customFormat="1" ht="11.25">
      <c r="G162" s="161"/>
    </row>
    <row r="163" spans="7:7" s="160" customFormat="1" ht="11.25">
      <c r="G163" s="161"/>
    </row>
    <row r="164" spans="7:7" s="160" customFormat="1" ht="11.25">
      <c r="G164" s="161"/>
    </row>
    <row r="165" spans="7:7" s="160" customFormat="1" ht="11.25">
      <c r="G165" s="161"/>
    </row>
    <row r="166" spans="7:7" s="160" customFormat="1" ht="11.25">
      <c r="G166" s="161"/>
    </row>
    <row r="167" spans="7:7" s="160" customFormat="1" ht="11.25">
      <c r="G167" s="161"/>
    </row>
    <row r="168" spans="7:7" s="160" customFormat="1" ht="11.25">
      <c r="G168" s="161"/>
    </row>
    <row r="169" spans="7:7" s="160" customFormat="1" ht="11.25">
      <c r="G169" s="161"/>
    </row>
    <row r="170" spans="7:7" s="160" customFormat="1" ht="11.25">
      <c r="G170" s="161"/>
    </row>
    <row r="171" spans="7:7" s="160" customFormat="1" ht="11.25">
      <c r="G171" s="161"/>
    </row>
    <row r="172" spans="7:7" s="160" customFormat="1" ht="11.25">
      <c r="G172" s="161"/>
    </row>
    <row r="173" spans="7:7" s="160" customFormat="1" ht="11.25">
      <c r="G173" s="161"/>
    </row>
    <row r="174" spans="7:7" s="160" customFormat="1" ht="11.25">
      <c r="G174" s="161"/>
    </row>
    <row r="175" spans="7:7" s="160" customFormat="1" ht="11.25">
      <c r="G175" s="161"/>
    </row>
    <row r="176" spans="7:7" s="160" customFormat="1" ht="11.25">
      <c r="G176" s="161"/>
    </row>
    <row r="177" spans="7:7" s="160" customFormat="1" ht="11.25">
      <c r="G177" s="161"/>
    </row>
    <row r="178" spans="7:7" s="160" customFormat="1" ht="11.25">
      <c r="G178" s="161"/>
    </row>
    <row r="179" spans="7:7" s="160" customFormat="1" ht="11.25">
      <c r="G179" s="161"/>
    </row>
    <row r="180" spans="7:7" s="160" customFormat="1" ht="11.25">
      <c r="G180" s="161"/>
    </row>
    <row r="181" spans="7:7" s="160" customFormat="1" ht="11.25">
      <c r="G181" s="161"/>
    </row>
    <row r="182" spans="7:7" s="160" customFormat="1" ht="11.25">
      <c r="G182" s="161"/>
    </row>
    <row r="183" spans="7:7" s="160" customFormat="1" ht="11.25">
      <c r="G183" s="161"/>
    </row>
    <row r="184" spans="7:7" s="160" customFormat="1" ht="11.25">
      <c r="G184" s="161"/>
    </row>
    <row r="185" spans="7:7" s="160" customFormat="1" ht="11.25">
      <c r="G185" s="161"/>
    </row>
    <row r="186" spans="7:7" s="160" customFormat="1" ht="11.25">
      <c r="G186" s="161"/>
    </row>
    <row r="187" spans="7:7" s="160" customFormat="1" ht="11.25">
      <c r="G187" s="161"/>
    </row>
    <row r="188" spans="7:7" s="160" customFormat="1" ht="11.25">
      <c r="G188" s="161"/>
    </row>
    <row r="189" spans="7:7" s="160" customFormat="1" ht="11.25">
      <c r="G189" s="161"/>
    </row>
    <row r="190" spans="7:7" s="160" customFormat="1" ht="11.25">
      <c r="G190" s="161"/>
    </row>
    <row r="191" spans="7:7" s="160" customFormat="1" ht="11.25">
      <c r="G191" s="161"/>
    </row>
    <row r="192" spans="7:7" s="160" customFormat="1" ht="11.25">
      <c r="G192" s="161"/>
    </row>
    <row r="193" spans="7:7" s="160" customFormat="1" ht="11.25">
      <c r="G193" s="161"/>
    </row>
    <row r="194" spans="7:7" s="160" customFormat="1" ht="11.25">
      <c r="G194" s="161"/>
    </row>
    <row r="195" spans="7:7" s="160" customFormat="1" ht="11.25">
      <c r="G195" s="161"/>
    </row>
    <row r="196" spans="7:7" s="160" customFormat="1" ht="11.25">
      <c r="G196" s="161"/>
    </row>
    <row r="197" spans="7:7" s="160" customFormat="1" ht="11.25">
      <c r="G197" s="161"/>
    </row>
    <row r="198" spans="7:7" s="160" customFormat="1" ht="11.25">
      <c r="G198" s="161"/>
    </row>
    <row r="199" spans="7:7" s="160" customFormat="1" ht="11.25">
      <c r="G199" s="161"/>
    </row>
    <row r="200" spans="7:7" s="160" customFormat="1" ht="11.25">
      <c r="G200" s="161"/>
    </row>
    <row r="201" spans="7:7" s="160" customFormat="1" ht="11.25">
      <c r="G201" s="161"/>
    </row>
    <row r="202" spans="7:7" s="160" customFormat="1" ht="11.25">
      <c r="G202" s="161"/>
    </row>
    <row r="203" spans="7:7" s="160" customFormat="1" ht="11.25">
      <c r="G203" s="161"/>
    </row>
    <row r="204" spans="7:7" s="160" customFormat="1" ht="11.25">
      <c r="G204" s="161"/>
    </row>
    <row r="205" spans="7:7" s="160" customFormat="1" ht="11.25">
      <c r="G205" s="161"/>
    </row>
  </sheetData>
  <mergeCells count="7">
    <mergeCell ref="H8:J8"/>
    <mergeCell ref="A1:J1"/>
    <mergeCell ref="A2:J2"/>
    <mergeCell ref="A3:J3"/>
    <mergeCell ref="A4:J4"/>
    <mergeCell ref="A5:J5"/>
    <mergeCell ref="B8:F8"/>
  </mergeCells>
  <printOptions horizontalCentered="1"/>
  <pageMargins left="0.31" right="0.28000000000000003" top="0.47" bottom="0.52" header="0.25" footer="0.35"/>
  <pageSetup scale="64"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showGridLines="0" zoomScale="85" zoomScaleNormal="85" workbookViewId="0">
      <selection activeCell="J63" sqref="A1:J63"/>
    </sheetView>
  </sheetViews>
  <sheetFormatPr defaultColWidth="7.140625" defaultRowHeight="12.75"/>
  <cols>
    <col min="1" max="1" width="56.42578125" style="31" bestFit="1" customWidth="1"/>
    <col min="2" max="2" width="17.7109375" style="31" customWidth="1"/>
    <col min="3" max="3" width="2.7109375" style="31" customWidth="1"/>
    <col min="4" max="4" width="18.7109375" style="31" customWidth="1"/>
    <col min="5" max="5" width="2.7109375" style="31" customWidth="1"/>
    <col min="6" max="6" width="17.7109375" style="31" customWidth="1"/>
    <col min="7" max="7" width="2.7109375" style="140" customWidth="1"/>
    <col min="8" max="8" width="17.7109375" style="31" customWidth="1"/>
    <col min="9" max="9" width="2.7109375" style="31" customWidth="1"/>
    <col min="10" max="10" width="17.7109375" style="31" customWidth="1"/>
    <col min="11" max="16384" width="7.140625" style="31"/>
  </cols>
  <sheetData>
    <row r="1" spans="1:10" ht="12.75" customHeight="1">
      <c r="A1" s="298" t="s">
        <v>171</v>
      </c>
      <c r="B1" s="298"/>
      <c r="C1" s="298"/>
      <c r="D1" s="298"/>
      <c r="E1" s="298"/>
      <c r="F1" s="298"/>
      <c r="G1" s="298"/>
      <c r="H1" s="298"/>
      <c r="I1" s="298"/>
      <c r="J1" s="298"/>
    </row>
    <row r="2" spans="1:10" ht="12.75" customHeight="1">
      <c r="A2" s="298" t="s">
        <v>89</v>
      </c>
      <c r="B2" s="298"/>
      <c r="C2" s="298"/>
      <c r="D2" s="298"/>
      <c r="E2" s="298"/>
      <c r="F2" s="298"/>
      <c r="G2" s="298"/>
      <c r="H2" s="298"/>
      <c r="I2" s="298"/>
      <c r="J2" s="298"/>
    </row>
    <row r="3" spans="1:10" ht="12.75" customHeight="1">
      <c r="A3" s="298" t="s">
        <v>90</v>
      </c>
      <c r="B3" s="298"/>
      <c r="C3" s="298"/>
      <c r="D3" s="298"/>
      <c r="E3" s="298"/>
      <c r="F3" s="298"/>
      <c r="G3" s="298"/>
      <c r="H3" s="298"/>
      <c r="I3" s="298"/>
      <c r="J3" s="298"/>
    </row>
    <row r="4" spans="1:10" ht="12.75" customHeight="1">
      <c r="A4" s="298" t="s">
        <v>1</v>
      </c>
      <c r="B4" s="298"/>
      <c r="C4" s="298"/>
      <c r="D4" s="298"/>
      <c r="E4" s="298"/>
      <c r="F4" s="298"/>
      <c r="G4" s="298"/>
      <c r="H4" s="298"/>
      <c r="I4" s="298"/>
      <c r="J4" s="298"/>
    </row>
    <row r="5" spans="1:10" ht="12.75" customHeight="1">
      <c r="A5" s="298" t="s">
        <v>2</v>
      </c>
      <c r="B5" s="298"/>
      <c r="C5" s="298"/>
      <c r="D5" s="298"/>
      <c r="E5" s="298"/>
      <c r="F5" s="298"/>
      <c r="G5" s="298"/>
      <c r="H5" s="298"/>
      <c r="I5" s="298"/>
      <c r="J5" s="298"/>
    </row>
    <row r="6" spans="1:10" ht="12.75" customHeight="1">
      <c r="A6" s="173"/>
      <c r="B6" s="173"/>
      <c r="C6" s="173"/>
      <c r="D6" s="173"/>
      <c r="E6" s="173"/>
      <c r="F6" s="173"/>
    </row>
    <row r="7" spans="1:10" ht="12.75" customHeight="1">
      <c r="A7" s="173"/>
      <c r="B7" s="173"/>
      <c r="C7" s="173"/>
      <c r="D7" s="173"/>
      <c r="E7" s="173"/>
      <c r="F7" s="173"/>
    </row>
    <row r="8" spans="1:10" ht="12.75" customHeight="1">
      <c r="B8" s="294" t="s">
        <v>67</v>
      </c>
      <c r="C8" s="294"/>
      <c r="D8" s="294"/>
      <c r="E8" s="294"/>
      <c r="F8" s="294"/>
      <c r="H8" s="297" t="s">
        <v>177</v>
      </c>
      <c r="I8" s="297"/>
      <c r="J8" s="297"/>
    </row>
    <row r="9" spans="1:10" ht="12.75" customHeight="1">
      <c r="B9" s="174" t="s">
        <v>26</v>
      </c>
      <c r="C9" s="60"/>
      <c r="D9" s="197" t="s">
        <v>169</v>
      </c>
      <c r="E9" s="60"/>
      <c r="F9" s="247" t="s">
        <v>26</v>
      </c>
      <c r="H9" s="249" t="s">
        <v>26</v>
      </c>
      <c r="I9" s="216"/>
      <c r="J9" s="249" t="s">
        <v>26</v>
      </c>
    </row>
    <row r="10" spans="1:10">
      <c r="A10" s="217"/>
      <c r="B10" s="1" t="s">
        <v>153</v>
      </c>
      <c r="C10" s="60"/>
      <c r="D10" s="1" t="s">
        <v>153</v>
      </c>
      <c r="E10" s="60"/>
      <c r="F10" s="1" t="s">
        <v>110</v>
      </c>
      <c r="G10" s="31"/>
      <c r="H10" s="1" t="s">
        <v>153</v>
      </c>
      <c r="I10" s="217"/>
      <c r="J10" s="1" t="s">
        <v>110</v>
      </c>
    </row>
    <row r="11" spans="1:10">
      <c r="A11" s="217"/>
      <c r="G11" s="2"/>
    </row>
    <row r="12" spans="1:10">
      <c r="A12" s="57" t="s">
        <v>87</v>
      </c>
      <c r="B12" s="131">
        <f>'Income Statement'!B34</f>
        <v>290</v>
      </c>
      <c r="C12" s="49"/>
      <c r="D12" s="131">
        <f>'Income Statement'!D34</f>
        <v>298</v>
      </c>
      <c r="E12" s="49"/>
      <c r="F12" s="131">
        <f>'Income Statement'!F34</f>
        <v>344</v>
      </c>
      <c r="H12" s="131">
        <f>'Income Statement'!H34</f>
        <v>1370</v>
      </c>
      <c r="J12" s="131">
        <f>'Income Statement'!J34</f>
        <v>1313</v>
      </c>
    </row>
    <row r="13" spans="1:10">
      <c r="A13" s="217"/>
    </row>
    <row r="14" spans="1:10">
      <c r="A14" s="217" t="s">
        <v>68</v>
      </c>
    </row>
    <row r="15" spans="1:10">
      <c r="A15" s="218"/>
    </row>
    <row r="16" spans="1:10" s="217" customFormat="1" ht="15">
      <c r="A16" s="218" t="s">
        <v>192</v>
      </c>
      <c r="B16" s="219">
        <v>26</v>
      </c>
      <c r="C16" s="220"/>
      <c r="D16" s="219">
        <v>5</v>
      </c>
      <c r="E16" s="220"/>
      <c r="F16" s="219">
        <v>0</v>
      </c>
      <c r="G16" s="216"/>
      <c r="H16" s="219">
        <v>0</v>
      </c>
      <c r="J16" s="210">
        <v>0</v>
      </c>
    </row>
    <row r="17" spans="1:10" ht="15">
      <c r="A17" s="218" t="s">
        <v>180</v>
      </c>
      <c r="B17" s="33">
        <v>-15</v>
      </c>
      <c r="C17" s="34"/>
      <c r="D17" s="219">
        <v>-15</v>
      </c>
      <c r="E17" s="34"/>
      <c r="F17" s="33">
        <v>-16</v>
      </c>
      <c r="H17" s="219">
        <v>-62</v>
      </c>
      <c r="J17" s="219">
        <v>-69</v>
      </c>
    </row>
    <row r="18" spans="1:10" s="217" customFormat="1" ht="15">
      <c r="A18" s="218" t="s">
        <v>181</v>
      </c>
      <c r="B18" s="219">
        <v>-12</v>
      </c>
      <c r="C18" s="220"/>
      <c r="D18" s="219">
        <v>-8</v>
      </c>
      <c r="E18" s="220"/>
      <c r="F18" s="219">
        <v>0</v>
      </c>
      <c r="G18" s="216"/>
      <c r="H18" s="219">
        <v>-172</v>
      </c>
      <c r="J18" s="219">
        <v>0</v>
      </c>
    </row>
    <row r="19" spans="1:10" ht="15">
      <c r="A19" s="218" t="s">
        <v>182</v>
      </c>
      <c r="B19" s="33">
        <v>-4</v>
      </c>
      <c r="C19" s="34"/>
      <c r="D19" s="219">
        <v>-4</v>
      </c>
      <c r="E19" s="34"/>
      <c r="F19" s="219">
        <v>-35</v>
      </c>
      <c r="H19" s="219">
        <v>-10</v>
      </c>
      <c r="J19" s="219">
        <v>-81</v>
      </c>
    </row>
    <row r="20" spans="1:10" s="217" customFormat="1" ht="15">
      <c r="A20" s="218" t="s">
        <v>185</v>
      </c>
      <c r="B20" s="219">
        <v>0</v>
      </c>
      <c r="C20" s="220"/>
      <c r="D20" s="219">
        <v>0</v>
      </c>
      <c r="E20" s="220"/>
      <c r="F20" s="219">
        <v>0</v>
      </c>
      <c r="G20" s="216"/>
      <c r="H20" s="219">
        <v>-12</v>
      </c>
      <c r="J20" s="219">
        <v>0</v>
      </c>
    </row>
    <row r="21" spans="1:10" s="217" customFormat="1">
      <c r="A21" s="218" t="s">
        <v>186</v>
      </c>
      <c r="B21" s="219">
        <v>0</v>
      </c>
      <c r="C21" s="220"/>
      <c r="D21" s="219">
        <v>0</v>
      </c>
      <c r="E21" s="220"/>
      <c r="F21" s="219">
        <v>-11</v>
      </c>
      <c r="G21" s="216"/>
      <c r="H21" s="219">
        <v>0</v>
      </c>
      <c r="J21" s="219">
        <v>-11</v>
      </c>
    </row>
    <row r="22" spans="1:10" s="217" customFormat="1">
      <c r="A22" s="218" t="s">
        <v>187</v>
      </c>
      <c r="B22" s="219">
        <v>0</v>
      </c>
      <c r="C22" s="220"/>
      <c r="D22" s="219">
        <v>0</v>
      </c>
      <c r="E22" s="220"/>
      <c r="F22" s="219">
        <v>-2</v>
      </c>
      <c r="G22" s="216"/>
      <c r="H22" s="219">
        <v>0</v>
      </c>
      <c r="J22" s="211">
        <v>-11</v>
      </c>
    </row>
    <row r="23" spans="1:10">
      <c r="A23" s="218" t="s">
        <v>178</v>
      </c>
      <c r="B23" s="33">
        <v>0</v>
      </c>
      <c r="C23" s="34"/>
      <c r="D23" s="219">
        <v>0</v>
      </c>
      <c r="E23" s="34"/>
      <c r="F23" s="33">
        <v>0</v>
      </c>
      <c r="H23" s="219">
        <v>0</v>
      </c>
      <c r="J23" s="219">
        <v>-2</v>
      </c>
    </row>
    <row r="24" spans="1:10" s="217" customFormat="1">
      <c r="A24" s="222" t="s">
        <v>170</v>
      </c>
      <c r="B24" s="219">
        <v>0</v>
      </c>
      <c r="C24" s="220"/>
      <c r="D24" s="219">
        <v>0</v>
      </c>
      <c r="E24" s="220"/>
      <c r="F24" s="219">
        <v>0</v>
      </c>
      <c r="G24" s="216"/>
      <c r="H24" s="219">
        <v>0</v>
      </c>
      <c r="J24" s="209">
        <v>-2</v>
      </c>
    </row>
    <row r="25" spans="1:10">
      <c r="A25" s="32" t="s">
        <v>91</v>
      </c>
      <c r="B25" s="221">
        <f>SUM(B16:B24)</f>
        <v>-5</v>
      </c>
      <c r="C25" s="56"/>
      <c r="D25" s="221">
        <f>SUM(D16:D24)</f>
        <v>-22</v>
      </c>
      <c r="F25" s="221">
        <f>SUM(F16:F24)</f>
        <v>-64</v>
      </c>
      <c r="H25" s="221">
        <f>SUM(H16:H24)</f>
        <v>-256</v>
      </c>
      <c r="J25" s="221">
        <f>SUM(J16:J24)</f>
        <v>-176</v>
      </c>
    </row>
    <row r="26" spans="1:10">
      <c r="A26" s="32"/>
      <c r="B26" s="51"/>
      <c r="C26" s="51"/>
      <c r="D26" s="51"/>
      <c r="F26" s="51"/>
      <c r="G26" s="12"/>
      <c r="H26" s="51"/>
      <c r="J26" s="51"/>
    </row>
    <row r="27" spans="1:10" ht="13.5" thickBot="1">
      <c r="A27" s="36" t="s">
        <v>72</v>
      </c>
      <c r="B27" s="37">
        <f>B12+B25</f>
        <v>285</v>
      </c>
      <c r="C27" s="38"/>
      <c r="D27" s="37">
        <f>D12+D25</f>
        <v>276</v>
      </c>
      <c r="E27" s="39"/>
      <c r="F27" s="37">
        <f>F12+F25</f>
        <v>280</v>
      </c>
      <c r="G27" s="12"/>
      <c r="H27" s="37">
        <f>H12+H25</f>
        <v>1114</v>
      </c>
      <c r="J27" s="37">
        <f>J12+J25</f>
        <v>1137</v>
      </c>
    </row>
    <row r="28" spans="1:10" s="217" customFormat="1" ht="13.5" thickTop="1">
      <c r="A28" s="36"/>
      <c r="B28" s="52"/>
      <c r="C28" s="38"/>
      <c r="D28" s="52"/>
      <c r="E28" s="39"/>
      <c r="F28" s="52"/>
      <c r="G28" s="212"/>
      <c r="H28" s="52"/>
      <c r="J28" s="52"/>
    </row>
    <row r="29" spans="1:10">
      <c r="A29" s="36"/>
      <c r="G29" s="12"/>
    </row>
    <row r="36" spans="8:10">
      <c r="H36" s="160"/>
      <c r="I36" s="160"/>
      <c r="J36" s="160"/>
    </row>
    <row r="42" spans="8:10">
      <c r="H42" s="160"/>
      <c r="I42" s="160"/>
    </row>
    <row r="47" spans="8:10">
      <c r="H47" s="160"/>
    </row>
    <row r="52" spans="8:11">
      <c r="H52" s="160"/>
    </row>
    <row r="53" spans="8:11">
      <c r="K53" s="160" t="s">
        <v>194</v>
      </c>
    </row>
    <row r="58" spans="8:11">
      <c r="K58" s="160" t="s">
        <v>194</v>
      </c>
    </row>
    <row r="61" spans="8:11">
      <c r="H61" s="140"/>
    </row>
  </sheetData>
  <mergeCells count="7">
    <mergeCell ref="H8:J8"/>
    <mergeCell ref="A1:J1"/>
    <mergeCell ref="A2:J2"/>
    <mergeCell ref="A3:J3"/>
    <mergeCell ref="A4:J4"/>
    <mergeCell ref="A5:J5"/>
    <mergeCell ref="B8:F8"/>
  </mergeCells>
  <printOptions horizontalCentered="1"/>
  <pageMargins left="0.31" right="0.28000000000000003" top="0.47" bottom="0.52" header="0.25" footer="0.35"/>
  <pageSetup scale="64"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showGridLines="0" zoomScale="85" zoomScaleNormal="85" workbookViewId="0">
      <selection activeCell="C25" sqref="C25"/>
    </sheetView>
  </sheetViews>
  <sheetFormatPr defaultColWidth="9.140625" defaultRowHeight="15"/>
  <cols>
    <col min="1" max="1" width="3" style="121" customWidth="1"/>
    <col min="2" max="2" width="77.42578125" style="121" bestFit="1" customWidth="1"/>
    <col min="3" max="3" width="20.7109375" style="121" customWidth="1"/>
    <col min="4" max="4" width="1.7109375" style="121" customWidth="1"/>
    <col min="5" max="5" width="20.7109375" style="121" customWidth="1"/>
    <col min="6" max="6" width="1.7109375" style="121" customWidth="1"/>
    <col min="7" max="7" width="20.7109375" style="121" customWidth="1"/>
    <col min="8" max="16384" width="9.140625" style="162"/>
  </cols>
  <sheetData>
    <row r="1" spans="1:7">
      <c r="A1" s="299" t="s">
        <v>171</v>
      </c>
      <c r="B1" s="299"/>
      <c r="C1" s="299"/>
      <c r="D1" s="299"/>
      <c r="E1" s="299"/>
      <c r="F1" s="299"/>
      <c r="G1" s="299"/>
    </row>
    <row r="2" spans="1:7">
      <c r="A2" s="300" t="s">
        <v>97</v>
      </c>
      <c r="B2" s="300"/>
      <c r="C2" s="300"/>
      <c r="D2" s="300"/>
      <c r="E2" s="300"/>
      <c r="F2" s="300"/>
      <c r="G2" s="300"/>
    </row>
    <row r="3" spans="1:7">
      <c r="A3" s="300" t="s">
        <v>2</v>
      </c>
      <c r="B3" s="300"/>
      <c r="C3" s="300"/>
      <c r="D3" s="300"/>
      <c r="E3" s="300"/>
      <c r="F3" s="300"/>
      <c r="G3" s="300"/>
    </row>
    <row r="4" spans="1:7" ht="13.5" customHeight="1"/>
    <row r="5" spans="1:7" ht="17.25" customHeight="1">
      <c r="A5" s="122"/>
      <c r="B5" s="122" t="s">
        <v>98</v>
      </c>
      <c r="C5" s="301" t="s">
        <v>73</v>
      </c>
      <c r="D5" s="301"/>
      <c r="E5" s="301"/>
      <c r="F5" s="301"/>
      <c r="G5" s="301"/>
    </row>
    <row r="6" spans="1:7">
      <c r="A6" s="122"/>
      <c r="B6" s="122" t="s">
        <v>98</v>
      </c>
      <c r="C6" s="208" t="s">
        <v>26</v>
      </c>
      <c r="D6" s="60"/>
      <c r="E6" s="208" t="s">
        <v>169</v>
      </c>
      <c r="F6" s="60"/>
      <c r="G6" s="247" t="s">
        <v>26</v>
      </c>
    </row>
    <row r="7" spans="1:7">
      <c r="A7" s="122"/>
      <c r="B7" s="122" t="s">
        <v>98</v>
      </c>
      <c r="C7" s="1" t="s">
        <v>153</v>
      </c>
      <c r="D7" s="60"/>
      <c r="E7" s="1" t="s">
        <v>153</v>
      </c>
      <c r="F7" s="60"/>
      <c r="G7" s="1" t="s">
        <v>110</v>
      </c>
    </row>
    <row r="8" spans="1:7">
      <c r="A8" s="165" t="s">
        <v>76</v>
      </c>
    </row>
    <row r="9" spans="1:7">
      <c r="B9" s="123" t="s">
        <v>130</v>
      </c>
    </row>
    <row r="10" spans="1:7">
      <c r="B10" s="176" t="s">
        <v>99</v>
      </c>
      <c r="C10" s="177"/>
      <c r="E10" s="177"/>
      <c r="G10" s="178"/>
    </row>
    <row r="11" spans="1:7">
      <c r="B11" s="121" t="s">
        <v>100</v>
      </c>
      <c r="C11" s="179">
        <v>14.4</v>
      </c>
      <c r="E11" s="228">
        <v>16</v>
      </c>
      <c r="G11" s="228">
        <v>16.100000000000001</v>
      </c>
    </row>
    <row r="12" spans="1:7">
      <c r="B12" s="121" t="s">
        <v>145</v>
      </c>
      <c r="C12" s="225">
        <v>0.17</v>
      </c>
      <c r="E12" s="225">
        <v>0.158</v>
      </c>
      <c r="F12" s="180"/>
      <c r="G12" s="225">
        <v>0.16200000000000001</v>
      </c>
    </row>
    <row r="13" spans="1:7">
      <c r="B13" s="121" t="s">
        <v>146</v>
      </c>
      <c r="C13" s="225">
        <v>7.8E-2</v>
      </c>
      <c r="E13" s="225">
        <v>6.7000000000000004E-2</v>
      </c>
      <c r="F13" s="180"/>
      <c r="G13" s="225">
        <v>9.7000000000000003E-2</v>
      </c>
    </row>
    <row r="14" spans="1:7">
      <c r="B14" s="121" t="s">
        <v>147</v>
      </c>
      <c r="C14" s="181">
        <v>0.01</v>
      </c>
      <c r="E14" s="226">
        <v>8.9999999999999993E-3</v>
      </c>
      <c r="F14" s="180"/>
      <c r="G14" s="226">
        <v>7.0000000000000001E-3</v>
      </c>
    </row>
    <row r="15" spans="1:7">
      <c r="B15" s="121" t="s">
        <v>151</v>
      </c>
      <c r="C15" s="182">
        <f>SUM(C12:C14)</f>
        <v>0.25800000000000001</v>
      </c>
      <c r="D15" s="182"/>
      <c r="E15" s="182">
        <f>SUM(E12:E14)</f>
        <v>0.23400000000000001</v>
      </c>
      <c r="F15" s="182"/>
      <c r="G15" s="182">
        <f>SUM(G12:G14)</f>
        <v>0.26600000000000001</v>
      </c>
    </row>
    <row r="16" spans="1:7" ht="8.25" customHeight="1">
      <c r="C16" s="179"/>
      <c r="E16" s="179"/>
      <c r="F16" s="177"/>
      <c r="G16" s="179"/>
    </row>
    <row r="17" spans="1:7">
      <c r="B17" s="176" t="s">
        <v>161</v>
      </c>
    </row>
    <row r="18" spans="1:7" ht="15.75">
      <c r="B18" s="121" t="s">
        <v>139</v>
      </c>
      <c r="C18" s="227">
        <v>445660</v>
      </c>
      <c r="E18" s="227">
        <v>336392</v>
      </c>
      <c r="F18" s="183"/>
      <c r="G18" s="227">
        <v>379604</v>
      </c>
    </row>
    <row r="19" spans="1:7" ht="9" customHeight="1">
      <c r="A19" s="162"/>
    </row>
    <row r="20" spans="1:7">
      <c r="A20" s="162"/>
      <c r="B20" s="123" t="s">
        <v>101</v>
      </c>
    </row>
    <row r="21" spans="1:7">
      <c r="B21" s="176" t="s">
        <v>162</v>
      </c>
      <c r="C21" s="182"/>
      <c r="E21" s="229"/>
      <c r="F21" s="183"/>
      <c r="G21" s="229"/>
    </row>
    <row r="22" spans="1:7">
      <c r="B22" s="121" t="s">
        <v>163</v>
      </c>
      <c r="C22" s="184">
        <v>7.05</v>
      </c>
      <c r="E22" s="231">
        <v>7.32</v>
      </c>
      <c r="F22" s="183"/>
      <c r="G22" s="231">
        <v>7</v>
      </c>
    </row>
    <row r="23" spans="1:7">
      <c r="B23" s="121" t="s">
        <v>102</v>
      </c>
      <c r="C23" s="15">
        <v>82.2</v>
      </c>
      <c r="D23" s="15"/>
      <c r="E23" s="15">
        <v>88.2</v>
      </c>
      <c r="F23" s="15"/>
      <c r="G23" s="15">
        <v>90.8</v>
      </c>
    </row>
    <row r="24" spans="1:7">
      <c r="B24" s="121" t="s">
        <v>148</v>
      </c>
      <c r="C24" s="180">
        <v>0.152</v>
      </c>
      <c r="D24" s="180"/>
      <c r="E24" s="225">
        <v>0.157</v>
      </c>
      <c r="F24" s="225"/>
      <c r="G24" s="225">
        <v>0.17599999999999999</v>
      </c>
    </row>
    <row r="25" spans="1:7">
      <c r="B25" s="121" t="s">
        <v>149</v>
      </c>
      <c r="C25" s="180">
        <v>2.1000000000000001E-2</v>
      </c>
      <c r="D25" s="180"/>
      <c r="E25" s="225">
        <v>2.1000000000000001E-2</v>
      </c>
      <c r="F25" s="225"/>
      <c r="G25" s="225">
        <v>0.02</v>
      </c>
    </row>
    <row r="26" spans="1:7">
      <c r="B26" s="121" t="s">
        <v>150</v>
      </c>
      <c r="C26" s="181">
        <v>8.9999999999999993E-3</v>
      </c>
      <c r="D26" s="180"/>
      <c r="E26" s="226">
        <v>0.01</v>
      </c>
      <c r="F26" s="225"/>
      <c r="G26" s="226">
        <v>7.0000000000000001E-3</v>
      </c>
    </row>
    <row r="27" spans="1:7">
      <c r="B27" s="121" t="s">
        <v>151</v>
      </c>
      <c r="C27" s="182">
        <f>SUM(C24:C26)</f>
        <v>0.182</v>
      </c>
      <c r="E27" s="182">
        <f>SUM(E24:E26)</f>
        <v>0.188</v>
      </c>
      <c r="G27" s="182">
        <f>SUM(G24:G26)</f>
        <v>0.20299999999999999</v>
      </c>
    </row>
    <row r="28" spans="1:7">
      <c r="B28" s="121" t="s">
        <v>131</v>
      </c>
      <c r="C28" s="188">
        <v>0.32</v>
      </c>
      <c r="D28" s="189"/>
      <c r="E28" s="230">
        <v>0.30199999999999999</v>
      </c>
      <c r="F28" s="189"/>
      <c r="G28" s="230">
        <v>0.30199999999999999</v>
      </c>
    </row>
    <row r="29" spans="1:7" ht="15.75">
      <c r="B29" s="121" t="s">
        <v>138</v>
      </c>
      <c r="C29" s="182">
        <f>C27+C28</f>
        <v>0.502</v>
      </c>
      <c r="E29" s="182">
        <f>SUM(E27:E28)</f>
        <v>0.49</v>
      </c>
      <c r="G29" s="229">
        <f>SUM(G27:G28)</f>
        <v>0.505</v>
      </c>
    </row>
    <row r="30" spans="1:7" ht="6.75" customHeight="1"/>
    <row r="31" spans="1:7">
      <c r="B31" s="176" t="s">
        <v>164</v>
      </c>
      <c r="F31" s="183"/>
    </row>
    <row r="32" spans="1:7">
      <c r="B32" s="271" t="s">
        <v>103</v>
      </c>
      <c r="C32" s="272">
        <v>388433</v>
      </c>
      <c r="E32" s="227">
        <v>405614</v>
      </c>
      <c r="G32" s="227">
        <v>390302</v>
      </c>
    </row>
    <row r="33" spans="1:7">
      <c r="B33" s="271" t="s">
        <v>104</v>
      </c>
      <c r="C33" s="273">
        <v>5</v>
      </c>
      <c r="D33" s="185"/>
      <c r="E33" s="232">
        <v>4.4000000000000004</v>
      </c>
      <c r="F33" s="185"/>
      <c r="G33" s="232">
        <v>4.8</v>
      </c>
    </row>
    <row r="34" spans="1:7">
      <c r="B34" s="271" t="s">
        <v>152</v>
      </c>
      <c r="C34" s="274">
        <v>0.67700000000000005</v>
      </c>
      <c r="D34" s="185"/>
      <c r="E34" s="229">
        <v>0.69699999999999995</v>
      </c>
      <c r="F34" s="185"/>
      <c r="G34" s="229">
        <v>0.69599999999999995</v>
      </c>
    </row>
    <row r="35" spans="1:7" ht="7.5" customHeight="1">
      <c r="B35" s="271"/>
      <c r="C35" s="271"/>
      <c r="D35" s="224"/>
      <c r="E35" s="224"/>
      <c r="F35" s="227"/>
      <c r="G35" s="224"/>
    </row>
    <row r="36" spans="1:7">
      <c r="A36" s="123"/>
      <c r="B36" s="275" t="s">
        <v>132</v>
      </c>
      <c r="C36" s="271"/>
      <c r="D36" s="224"/>
      <c r="E36" s="224"/>
      <c r="F36" s="227"/>
      <c r="G36" s="224"/>
    </row>
    <row r="37" spans="1:7">
      <c r="B37" s="276" t="s">
        <v>165</v>
      </c>
      <c r="C37" s="271"/>
      <c r="D37" s="224"/>
      <c r="E37" s="224"/>
      <c r="F37" s="227"/>
      <c r="G37" s="224"/>
    </row>
    <row r="38" spans="1:7">
      <c r="B38" s="271" t="s">
        <v>158</v>
      </c>
      <c r="C38" s="277">
        <v>5191</v>
      </c>
      <c r="D38" s="224"/>
      <c r="E38" s="235">
        <v>7397</v>
      </c>
      <c r="F38" s="227"/>
      <c r="G38" s="235">
        <v>8627</v>
      </c>
    </row>
    <row r="39" spans="1:7">
      <c r="B39" s="271"/>
      <c r="C39" s="271"/>
      <c r="D39" s="224"/>
      <c r="E39" s="224"/>
      <c r="F39" s="227"/>
      <c r="G39" s="224"/>
    </row>
    <row r="40" spans="1:7">
      <c r="B40" s="276" t="s">
        <v>166</v>
      </c>
      <c r="C40" s="271"/>
      <c r="D40" s="224"/>
      <c r="E40" s="224"/>
      <c r="F40" s="227"/>
      <c r="G40" s="224"/>
    </row>
    <row r="41" spans="1:7">
      <c r="B41" s="271" t="s">
        <v>133</v>
      </c>
      <c r="C41" s="278">
        <v>105248</v>
      </c>
      <c r="D41" s="224"/>
      <c r="E41" s="223">
        <v>116563</v>
      </c>
      <c r="F41" s="227"/>
      <c r="G41" s="223">
        <v>98284</v>
      </c>
    </row>
    <row r="42" spans="1:7">
      <c r="B42" s="271"/>
      <c r="C42" s="271"/>
      <c r="D42" s="224"/>
      <c r="E42" s="224"/>
      <c r="F42" s="227"/>
      <c r="G42" s="224"/>
    </row>
    <row r="43" spans="1:7">
      <c r="B43" s="276" t="s">
        <v>117</v>
      </c>
      <c r="C43" s="271"/>
      <c r="D43" s="224"/>
      <c r="E43" s="224"/>
      <c r="F43" s="227"/>
      <c r="G43" s="224"/>
    </row>
    <row r="44" spans="1:7" ht="15.75">
      <c r="B44" s="271" t="s">
        <v>140</v>
      </c>
      <c r="C44" s="271">
        <v>419</v>
      </c>
      <c r="D44" s="224"/>
      <c r="E44" s="224">
        <v>385</v>
      </c>
      <c r="F44" s="227"/>
      <c r="G44" s="224">
        <v>413</v>
      </c>
    </row>
    <row r="45" spans="1:7" ht="7.5" customHeight="1">
      <c r="B45" s="271"/>
      <c r="C45" s="271"/>
      <c r="D45" s="224"/>
      <c r="E45" s="224"/>
      <c r="F45" s="227"/>
      <c r="G45" s="224"/>
    </row>
    <row r="46" spans="1:7">
      <c r="A46" s="165" t="s">
        <v>77</v>
      </c>
      <c r="B46" s="271"/>
      <c r="C46" s="279"/>
      <c r="D46" s="224"/>
      <c r="E46" s="233"/>
      <c r="F46" s="227"/>
      <c r="G46" s="233"/>
    </row>
    <row r="47" spans="1:7">
      <c r="A47" s="123"/>
      <c r="B47" s="276" t="s">
        <v>105</v>
      </c>
      <c r="C47" s="279"/>
      <c r="D47" s="224"/>
      <c r="E47" s="233"/>
      <c r="F47" s="227"/>
      <c r="G47" s="233"/>
    </row>
    <row r="48" spans="1:7">
      <c r="A48" s="123"/>
      <c r="B48" s="280" t="s">
        <v>106</v>
      </c>
      <c r="C48" s="279">
        <v>32</v>
      </c>
      <c r="D48" s="224"/>
      <c r="E48" s="233">
        <v>35</v>
      </c>
      <c r="F48" s="227"/>
      <c r="G48" s="233">
        <v>49</v>
      </c>
    </row>
    <row r="49" spans="1:7">
      <c r="A49" s="123"/>
      <c r="B49" s="280" t="s">
        <v>134</v>
      </c>
      <c r="C49" s="279">
        <v>22</v>
      </c>
      <c r="D49" s="224"/>
      <c r="E49" s="233">
        <v>7</v>
      </c>
      <c r="F49" s="227"/>
      <c r="G49" s="233">
        <v>20</v>
      </c>
    </row>
    <row r="50" spans="1:7" ht="6.75" customHeight="1">
      <c r="B50" s="279"/>
      <c r="C50" s="281"/>
      <c r="D50" s="124"/>
      <c r="E50" s="234"/>
      <c r="F50" s="124"/>
      <c r="G50" s="234"/>
    </row>
    <row r="51" spans="1:7">
      <c r="A51" s="123"/>
      <c r="B51" s="276" t="s">
        <v>107</v>
      </c>
      <c r="C51" s="279"/>
      <c r="D51" s="224"/>
      <c r="E51" s="233"/>
      <c r="F51" s="227"/>
      <c r="G51" s="233"/>
    </row>
    <row r="52" spans="1:7" ht="15.75">
      <c r="A52" s="123"/>
      <c r="B52" s="280" t="s">
        <v>141</v>
      </c>
      <c r="C52" s="279">
        <v>72</v>
      </c>
      <c r="D52" s="224"/>
      <c r="E52" s="233">
        <v>80</v>
      </c>
      <c r="F52" s="227"/>
      <c r="G52" s="233">
        <v>95</v>
      </c>
    </row>
    <row r="53" spans="1:7" ht="15.75">
      <c r="A53" s="123"/>
      <c r="B53" s="280" t="s">
        <v>142</v>
      </c>
      <c r="C53" s="279">
        <v>26</v>
      </c>
      <c r="D53" s="224"/>
      <c r="E53" s="233">
        <v>9</v>
      </c>
      <c r="F53" s="227"/>
      <c r="G53" s="233">
        <v>23</v>
      </c>
    </row>
    <row r="54" spans="1:7" ht="6.75" customHeight="1">
      <c r="B54" s="279"/>
      <c r="C54" s="281"/>
      <c r="D54" s="124"/>
      <c r="E54" s="234"/>
      <c r="F54" s="124"/>
      <c r="G54" s="234"/>
    </row>
    <row r="55" spans="1:7">
      <c r="A55" s="123"/>
      <c r="B55" s="276" t="s">
        <v>108</v>
      </c>
      <c r="C55" s="279"/>
      <c r="D55" s="224"/>
      <c r="E55" s="233"/>
      <c r="F55" s="227"/>
      <c r="G55" s="233"/>
    </row>
    <row r="56" spans="1:7" ht="15.75">
      <c r="A56" s="123"/>
      <c r="B56" s="280" t="s">
        <v>143</v>
      </c>
      <c r="C56" s="281">
        <v>2859</v>
      </c>
      <c r="D56" s="124"/>
      <c r="E56" s="234">
        <v>2850</v>
      </c>
      <c r="F56" s="124"/>
      <c r="G56" s="234">
        <v>2782</v>
      </c>
    </row>
    <row r="57" spans="1:7" ht="15.75">
      <c r="A57" s="123"/>
      <c r="B57" s="280" t="s">
        <v>144</v>
      </c>
      <c r="C57" s="281">
        <v>852</v>
      </c>
      <c r="D57" s="124"/>
      <c r="E57" s="234">
        <v>835</v>
      </c>
      <c r="F57" s="124"/>
      <c r="G57" s="234">
        <v>792</v>
      </c>
    </row>
    <row r="58" spans="1:7" ht="7.5" customHeight="1">
      <c r="B58" s="279"/>
      <c r="C58" s="271"/>
      <c r="D58" s="224"/>
      <c r="E58" s="224"/>
      <c r="F58" s="224"/>
      <c r="G58" s="224"/>
    </row>
    <row r="59" spans="1:7">
      <c r="A59" s="165" t="s">
        <v>78</v>
      </c>
      <c r="B59" s="279"/>
      <c r="C59" s="271"/>
      <c r="D59" s="224"/>
      <c r="E59" s="224"/>
      <c r="F59" s="224"/>
      <c r="G59" s="224"/>
    </row>
    <row r="60" spans="1:7">
      <c r="A60" s="162"/>
      <c r="B60" s="271" t="s">
        <v>175</v>
      </c>
      <c r="C60" s="271">
        <v>222</v>
      </c>
      <c r="D60" s="224"/>
      <c r="E60" s="224">
        <v>210</v>
      </c>
      <c r="F60" s="224"/>
      <c r="G60" s="224">
        <v>166</v>
      </c>
    </row>
    <row r="61" spans="1:7" ht="16.5">
      <c r="A61" s="162"/>
      <c r="B61" s="271" t="s">
        <v>190</v>
      </c>
      <c r="C61" s="277">
        <v>114</v>
      </c>
      <c r="D61" s="224"/>
      <c r="E61" s="235">
        <v>103</v>
      </c>
      <c r="F61" s="224"/>
      <c r="G61" s="235">
        <v>99</v>
      </c>
    </row>
    <row r="62" spans="1:7" ht="7.5" customHeight="1">
      <c r="B62" s="279"/>
      <c r="C62" s="271"/>
      <c r="D62" s="224"/>
      <c r="E62" s="224"/>
      <c r="F62" s="224"/>
      <c r="G62" s="224"/>
    </row>
    <row r="63" spans="1:7">
      <c r="A63" s="165" t="s">
        <v>79</v>
      </c>
      <c r="B63" s="271"/>
      <c r="C63" s="279"/>
      <c r="D63" s="224"/>
      <c r="E63" s="233"/>
      <c r="F63" s="224"/>
      <c r="G63" s="233"/>
    </row>
    <row r="64" spans="1:7">
      <c r="B64" s="123" t="s">
        <v>109</v>
      </c>
      <c r="C64" s="235"/>
      <c r="D64" s="235"/>
      <c r="E64" s="235"/>
      <c r="F64" s="235"/>
      <c r="G64" s="235"/>
    </row>
    <row r="65" spans="1:7" ht="15.75">
      <c r="B65" s="121" t="s">
        <v>156</v>
      </c>
      <c r="C65" s="235">
        <v>116</v>
      </c>
      <c r="D65" s="235"/>
      <c r="E65" s="235">
        <v>83</v>
      </c>
      <c r="F65" s="235"/>
      <c r="G65" s="235">
        <v>194</v>
      </c>
    </row>
    <row r="66" spans="1:7" ht="15.75">
      <c r="B66" s="121" t="s">
        <v>157</v>
      </c>
      <c r="C66" s="235">
        <v>788</v>
      </c>
      <c r="D66" s="235"/>
      <c r="E66" s="235">
        <v>738</v>
      </c>
      <c r="F66" s="235"/>
      <c r="G66" s="235">
        <v>716</v>
      </c>
    </row>
    <row r="67" spans="1:7">
      <c r="B67" s="186"/>
      <c r="C67" s="187"/>
      <c r="E67" s="187"/>
    </row>
    <row r="68" spans="1:7">
      <c r="A68" s="162"/>
      <c r="B68" s="162"/>
      <c r="C68" s="196"/>
      <c r="E68" s="196"/>
      <c r="G68" s="186"/>
    </row>
    <row r="69" spans="1:7">
      <c r="A69" s="162"/>
      <c r="B69" s="162"/>
      <c r="G69" s="125"/>
    </row>
    <row r="70" spans="1:7">
      <c r="A70" s="162"/>
      <c r="B70" s="162"/>
      <c r="G70" s="125"/>
    </row>
    <row r="71" spans="1:7">
      <c r="A71" s="162"/>
      <c r="B71" s="162"/>
      <c r="G71" s="125"/>
    </row>
    <row r="74" spans="1:7">
      <c r="A74" s="162"/>
      <c r="B74" s="162"/>
    </row>
    <row r="75" spans="1:7">
      <c r="A75" s="162"/>
      <c r="B75" s="162"/>
    </row>
    <row r="76" spans="1:7">
      <c r="A76" s="162"/>
      <c r="B76" s="162"/>
    </row>
    <row r="77" spans="1:7">
      <c r="A77" s="162"/>
      <c r="B77" s="162"/>
    </row>
    <row r="78" spans="1:7">
      <c r="A78" s="162"/>
      <c r="B78" s="162"/>
    </row>
  </sheetData>
  <mergeCells count="4">
    <mergeCell ref="A1:G1"/>
    <mergeCell ref="A2:G2"/>
    <mergeCell ref="A3:G3"/>
    <mergeCell ref="C5:G5"/>
  </mergeCells>
  <pageMargins left="0.7" right="0.7" top="0.75" bottom="0.75" header="0.3" footer="0.3"/>
  <pageSetup scale="6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'non-GAAP Net Inc'!Print_Titles</vt:lpstr>
      <vt:lpstr>'non-GAAP Op Exp'!Print_Titles</vt:lpstr>
      <vt:lpstr>'non-GAAP Op Inc'!Print_Titles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Neil Stratton</cp:lastModifiedBy>
  <cp:lastPrinted>2016-01-27T19:53:47Z</cp:lastPrinted>
  <dcterms:created xsi:type="dcterms:W3CDTF">2013-03-25T17:15:27Z</dcterms:created>
  <dcterms:modified xsi:type="dcterms:W3CDTF">2016-01-27T23:04:32Z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