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0" windowWidth="12330" windowHeight="11760"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Sheet'!$A$1:$H$49</definedName>
    <definedName name="_xlnm.Print_Area" localSheetId="1">'Detailed Revenue'!$A$1:$H$46</definedName>
    <definedName name="_xlnm.Print_Area" localSheetId="0">'Income Statement'!$A$1:$F$63</definedName>
    <definedName name="_xlnm.Print_Area" localSheetId="3">'Non-GAAP Net Inc'!$A$1:$H$66</definedName>
    <definedName name="_xlnm.Print_Area" localSheetId="5">'Non-GAAP Op Exp'!$A$1:$H$67</definedName>
    <definedName name="_xlnm.Print_Area" localSheetId="4">'Non-GAAP Op Inc'!$A$1:$H$85</definedName>
    <definedName name="_xlnm.Print_Area" localSheetId="6">'Operating stats'!$A$1:$G$77</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workbook>
</file>

<file path=xl/calcChain.xml><?xml version="1.0" encoding="utf-8"?>
<calcChain xmlns="http://schemas.openxmlformats.org/spreadsheetml/2006/main">
  <c r="E47" i="5" l="1"/>
  <c r="G22" i="10" l="1"/>
  <c r="E22" i="10"/>
  <c r="C22" i="10"/>
  <c r="C36" i="10" l="1"/>
  <c r="E36" i="10"/>
  <c r="G36" i="10"/>
  <c r="F18" i="15" l="1"/>
  <c r="F30" i="15"/>
  <c r="F32" i="15" s="1"/>
  <c r="D30" i="15" l="1"/>
  <c r="D32" i="15" s="1"/>
  <c r="D18" i="15"/>
  <c r="E21" i="11"/>
  <c r="E21" i="16"/>
  <c r="E25" i="10"/>
  <c r="E42" i="13"/>
  <c r="E36" i="13"/>
  <c r="E26" i="13"/>
  <c r="E20" i="13"/>
  <c r="E30" i="13" s="1"/>
  <c r="E46" i="13" s="1"/>
  <c r="E14" i="13"/>
  <c r="E31" i="10" l="1"/>
  <c r="G10" i="11"/>
  <c r="E10" i="11"/>
  <c r="C10" i="11"/>
  <c r="G10" i="16"/>
  <c r="E10" i="16"/>
  <c r="C10" i="16"/>
  <c r="G21" i="11" l="1"/>
  <c r="G21" i="16"/>
  <c r="C21" i="16"/>
  <c r="G47" i="5" l="1"/>
  <c r="G32" i="5"/>
  <c r="G37" i="5" s="1"/>
  <c r="G15" i="5"/>
  <c r="G21" i="5" s="1"/>
  <c r="G48" i="5" l="1"/>
  <c r="C25" i="10" l="1"/>
  <c r="C31" i="10" s="1"/>
  <c r="C36" i="13"/>
  <c r="B16" i="2" s="1"/>
  <c r="F18" i="2"/>
  <c r="D18" i="2"/>
  <c r="B18" i="2"/>
  <c r="G36" i="13"/>
  <c r="F16" i="2" s="1"/>
  <c r="D16" i="2"/>
  <c r="C21" i="11"/>
  <c r="D33" i="2"/>
  <c r="E12" i="11" s="1"/>
  <c r="E23" i="11" s="1"/>
  <c r="B33" i="2"/>
  <c r="C12" i="11" s="1"/>
  <c r="B18" i="15"/>
  <c r="E15" i="5"/>
  <c r="E21" i="5" s="1"/>
  <c r="G25" i="10"/>
  <c r="G42" i="13"/>
  <c r="F17" i="2" s="1"/>
  <c r="B30" i="15"/>
  <c r="B32" i="15" s="1"/>
  <c r="F7" i="15"/>
  <c r="D7" i="15"/>
  <c r="D13" i="2"/>
  <c r="D12" i="2"/>
  <c r="D10" i="2"/>
  <c r="G8" i="13"/>
  <c r="G10" i="10" s="1"/>
  <c r="G7" i="13"/>
  <c r="G9" i="10" s="1"/>
  <c r="G9" i="16" s="1"/>
  <c r="G9" i="11" s="1"/>
  <c r="F6" i="15" s="1"/>
  <c r="E8" i="13"/>
  <c r="E10" i="10" s="1"/>
  <c r="E7" i="13"/>
  <c r="E9" i="10" s="1"/>
  <c r="E9" i="16" s="1"/>
  <c r="E9" i="11" s="1"/>
  <c r="D6" i="15" s="1"/>
  <c r="C8" i="13"/>
  <c r="E6" i="5" s="1"/>
  <c r="C7" i="13"/>
  <c r="C9" i="10" s="1"/>
  <c r="C9" i="16" s="1"/>
  <c r="C9" i="11" s="1"/>
  <c r="B6" i="15" s="1"/>
  <c r="G14" i="13"/>
  <c r="G26" i="13"/>
  <c r="D17" i="2"/>
  <c r="B7" i="15"/>
  <c r="F10" i="2"/>
  <c r="F12" i="2"/>
  <c r="F13" i="2"/>
  <c r="F33" i="2"/>
  <c r="G12" i="11" s="1"/>
  <c r="G23" i="11" s="1"/>
  <c r="G20" i="13"/>
  <c r="B10" i="2"/>
  <c r="B12" i="2"/>
  <c r="B13" i="2"/>
  <c r="C42" i="13"/>
  <c r="B17" i="2" s="1"/>
  <c r="C26" i="13"/>
  <c r="C20" i="13"/>
  <c r="C14" i="13"/>
  <c r="E32" i="5"/>
  <c r="E37" i="5" s="1"/>
  <c r="E48" i="5" s="1"/>
  <c r="G30" i="13" l="1"/>
  <c r="G46" i="13" s="1"/>
  <c r="C23" i="11"/>
  <c r="D14" i="2"/>
  <c r="D20" i="2" s="1"/>
  <c r="E26" i="16" s="1"/>
  <c r="C10" i="10"/>
  <c r="C30" i="13"/>
  <c r="C46" i="13" s="1"/>
  <c r="F14" i="2"/>
  <c r="F20" i="2" s="1"/>
  <c r="F35" i="2" s="1"/>
  <c r="B14" i="2"/>
  <c r="B20" i="2" s="1"/>
  <c r="C26" i="16" s="1"/>
  <c r="E5" i="5"/>
  <c r="D35" i="2" l="1"/>
  <c r="E12" i="16" s="1"/>
  <c r="B35" i="2"/>
  <c r="C12" i="16" s="1"/>
  <c r="G26" i="16"/>
  <c r="G12" i="16"/>
  <c r="F42" i="2"/>
  <c r="F45" i="2" s="1"/>
  <c r="F49" i="2" s="1"/>
  <c r="F52" i="2" s="1"/>
  <c r="E28" i="16" l="1"/>
  <c r="E23" i="16"/>
  <c r="E30" i="16" s="1"/>
  <c r="D42" i="2"/>
  <c r="D45" i="2" s="1"/>
  <c r="D49" i="2" s="1"/>
  <c r="E12" i="10" s="1"/>
  <c r="E27" i="10" s="1"/>
  <c r="B42" i="2"/>
  <c r="B45" i="2" s="1"/>
  <c r="B49" i="2" s="1"/>
  <c r="G12" i="10"/>
  <c r="G27" i="10" s="1"/>
  <c r="F53" i="2"/>
  <c r="G30" i="10" s="1"/>
  <c r="G33" i="10" s="1"/>
  <c r="C28" i="16"/>
  <c r="C23" i="16"/>
  <c r="C30" i="16" s="1"/>
  <c r="G23" i="16"/>
  <c r="G30" i="16" s="1"/>
  <c r="G28" i="16"/>
  <c r="D53" i="2" l="1"/>
  <c r="E30" i="10" s="1"/>
  <c r="E33" i="10" s="1"/>
  <c r="D52" i="2"/>
  <c r="B52" i="2"/>
  <c r="B53" i="2"/>
  <c r="C30" i="10" s="1"/>
  <c r="C33" i="10" s="1"/>
  <c r="C12" i="10"/>
  <c r="C27" i="10" s="1"/>
</calcChain>
</file>

<file path=xl/sharedStrings.xml><?xml version="1.0" encoding="utf-8"?>
<sst xmlns="http://schemas.openxmlformats.org/spreadsheetml/2006/main" count="238" uniqueCount="185">
  <si>
    <t>Revenue Detail</t>
  </si>
  <si>
    <t>(in millions)</t>
  </si>
  <si>
    <t>(unaudited)</t>
  </si>
  <si>
    <t xml:space="preserve">       Transaction rebates </t>
  </si>
  <si>
    <t xml:space="preserve">       Brokerage, clearance and exchange fees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</si>
  <si>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</si>
  <si>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</si>
  <si>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</si>
  <si>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</si>
  <si>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</si>
  <si>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</si>
  <si>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</si>
  <si>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</si>
  <si>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</si>
  <si>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</si>
  <si>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</si>
  <si>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</si>
  <si>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</si>
  <si>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</si>
  <si>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Weighted-average common shares outstanding</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</si>
  <si>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</si>
  <si>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</si>
  <si>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</si>
  <si>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</si>
  <si>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</si>
  <si>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</si>
  <si>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</si>
  <si>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</si>
  <si>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</si>
  <si>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</si>
  <si>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</si>
  <si>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</si>
  <si>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</si>
  <si>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</si>
  <si>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</si>
  <si>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</si>
  <si>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</si>
  <si>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</si>
  <si>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</si>
  <si>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</si>
  <si>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</si>
  <si>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</si>
  <si>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</si>
  <si>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</si>
  <si>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</si>
  <si>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</si>
  <si>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</si>
  <si>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</si>
  <si>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</si>
  <si>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</si>
  <si>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</si>
  <si>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</si>
  <si>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</si>
  <si>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</si>
  <si>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</si>
  <si>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</si>
  <si>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</si>
  <si>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</si>
  <si>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</si>
  <si>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</si>
  <si>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Information Services</t>
  </si>
  <si>
    <t>Total Information Services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</si>
  <si>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</si>
  <si>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</si>
  <si>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</si>
  <si>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</si>
  <si>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</si>
  <si>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</si>
  <si>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</si>
  <si>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</si>
  <si>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</si>
  <si>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</si>
  <si>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</si>
  <si>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</si>
  <si>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U.S. Equity Options</t>
  </si>
  <si>
    <t>Total industry average daily volume (in millions)</t>
  </si>
  <si>
    <t>Cash Equity Trading</t>
  </si>
  <si>
    <t>Matched share volume (in billions)</t>
  </si>
  <si>
    <t>Average daily number of equity trades</t>
  </si>
  <si>
    <t>Total average daily value of shares traded (in billions)</t>
  </si>
  <si>
    <t>Initial public offerings</t>
  </si>
  <si>
    <t>New listings</t>
  </si>
  <si>
    <t>Number of listed companies</t>
  </si>
  <si>
    <t>Market Technology</t>
  </si>
  <si>
    <t>Index Licensing and Services revenues</t>
  </si>
  <si>
    <t>Nasdaq stockholders' equity:</t>
  </si>
  <si>
    <t>Non-GAAP net income attributable to Nasdaq</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</si>
  <si>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</si>
  <si>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</si>
  <si>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</si>
  <si>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</si>
  <si>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</si>
  <si>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Total Net Market Services revenues</t>
  </si>
  <si>
    <t>Total Market Services revenues less transaction-based expenses</t>
  </si>
  <si>
    <t>Revenues less transaction-based expenses</t>
  </si>
  <si>
    <t>Equity Derivative Trading and Clearing</t>
  </si>
  <si>
    <t>Exchanges that comprise Nasdaq Nordic and Nasdaq Baltic</t>
  </si>
  <si>
    <t>Data Products revenues</t>
  </si>
  <si>
    <t>Nasdaq BX Options Market matched market share</t>
  </si>
  <si>
    <t>Total matched market share executed on Nasdaq's exchanges</t>
  </si>
  <si>
    <t>Total market share executed on Nasdaq's exchanges</t>
  </si>
  <si>
    <t>Restructuring charges</t>
  </si>
  <si>
    <t xml:space="preserve">U.S. fixed income notional trading volume (in billions) </t>
  </si>
  <si>
    <t>Net loss attributable to noncontrolling interests</t>
  </si>
  <si>
    <t>Nasdaq Nordic and Nasdaq Baltic options and futures</t>
  </si>
  <si>
    <t>Total U.S.-listed securities</t>
  </si>
  <si>
    <t>Total industry average daily share volume (in billions)</t>
  </si>
  <si>
    <t>Nasdaq Nordic and Nasdaq Baltic securities</t>
  </si>
  <si>
    <t xml:space="preserve"> Total U.S. Fixed Income</t>
  </si>
  <si>
    <t>Corporate Solutions revenues</t>
  </si>
  <si>
    <t>Nasdaq, Inc.</t>
  </si>
  <si>
    <t xml:space="preserve"> MARKET SERVICES REVENUES</t>
  </si>
  <si>
    <t xml:space="preserve"> INFORMATION SERVICES REVENUES</t>
  </si>
  <si>
    <t xml:space="preserve">Total non-GAAP adjustments </t>
  </si>
  <si>
    <t>Cash dividends declared per common share</t>
  </si>
  <si>
    <t>Basic</t>
  </si>
  <si>
    <t xml:space="preserve">  Revenues less transaction-based expenses</t>
  </si>
  <si>
    <r>
      <t xml:space="preserve">Amortization expense of acquired intangible assets </t>
    </r>
    <r>
      <rPr>
        <vertAlign val="superscript"/>
        <sz val="10"/>
        <rFont val="Verdana"/>
        <family val="2"/>
      </rPr>
      <t>(1)</t>
    </r>
  </si>
  <si>
    <t>Other investment income</t>
  </si>
  <si>
    <t>Deferred tax liabilities</t>
  </si>
  <si>
    <t>Deferred tax assets</t>
  </si>
  <si>
    <t xml:space="preserve">Revenues less transaction-based expenses </t>
  </si>
  <si>
    <t>December 31,</t>
  </si>
  <si>
    <t>U.S. GAAP operating income</t>
  </si>
  <si>
    <t>U.S. GAAP operating expenses</t>
  </si>
  <si>
    <t>Trade Management Services Revenues</t>
  </si>
  <si>
    <t xml:space="preserve">Fixed Income and Commodities Trading and Clearing Revenues </t>
  </si>
  <si>
    <t>Nasdaq PHLX Options Market matched market share</t>
  </si>
  <si>
    <t>Fixed Income and Commodities Trading and Clearing</t>
  </si>
  <si>
    <t xml:space="preserve">       Total net fixed income and commodities trading and clearing revenues</t>
  </si>
  <si>
    <t>Total Corporate Services revenues</t>
  </si>
  <si>
    <t xml:space="preserve"> MARKET TECHNOLOGY REVENUES</t>
  </si>
  <si>
    <t>Listings Services revenues</t>
  </si>
  <si>
    <t xml:space="preserve"> CORPORATE SERVICES REVENUES</t>
  </si>
  <si>
    <t>Corporate Services</t>
  </si>
  <si>
    <t xml:space="preserve">Market Technology </t>
  </si>
  <si>
    <t xml:space="preserve">Net income (loss) </t>
  </si>
  <si>
    <t>ETP assets under management (AUM) tracking Nasdaq indexes (in billions)</t>
  </si>
  <si>
    <t>The Nasdaq Options Market matched market share</t>
  </si>
  <si>
    <t>Market share reported to the FINRA/Nasdaq Trade Reporting Facility</t>
  </si>
  <si>
    <t>Total Nasdaq stockholders' equity</t>
  </si>
  <si>
    <t>Weighted-average diluted common shares outstanding</t>
  </si>
  <si>
    <t>March 31,</t>
  </si>
  <si>
    <r>
      <t xml:space="preserve">Merger and strategic initiatives </t>
    </r>
    <r>
      <rPr>
        <vertAlign val="superscript"/>
        <sz val="10"/>
        <rFont val="Verdana"/>
        <family val="2"/>
      </rPr>
      <t>(2)</t>
    </r>
  </si>
  <si>
    <r>
      <t xml:space="preserve">Nasdaq ISE Options Market matched market share </t>
    </r>
    <r>
      <rPr>
        <vertAlign val="superscript"/>
        <sz val="10"/>
        <rFont val="Verdana"/>
        <family val="2"/>
      </rPr>
      <t>(1)</t>
    </r>
  </si>
  <si>
    <r>
      <t>Nasdaq GEMX Options Market matched market share</t>
    </r>
    <r>
      <rPr>
        <vertAlign val="superscript"/>
        <sz val="10"/>
        <rFont val="Verdana"/>
        <family val="2"/>
      </rPr>
      <t xml:space="preserve"> (1)</t>
    </r>
  </si>
  <si>
    <r>
      <t xml:space="preserve">Nasdaq MRX Options Market matched market share </t>
    </r>
    <r>
      <rPr>
        <vertAlign val="superscript"/>
        <sz val="10"/>
        <rFont val="Verdana"/>
        <family val="2"/>
      </rPr>
      <t>(1)</t>
    </r>
  </si>
  <si>
    <t>The Nasdaq Stock Market matched market share</t>
  </si>
  <si>
    <t>Nasdaq PSX matched market share</t>
  </si>
  <si>
    <t>Nasdaq BX matched market share</t>
  </si>
  <si>
    <t>Commodities</t>
  </si>
  <si>
    <t>Number of licensed ETPs</t>
  </si>
  <si>
    <t>June 30,</t>
  </si>
  <si>
    <t xml:space="preserve"> Diluted</t>
  </si>
  <si>
    <r>
      <t xml:space="preserve">Total average daily volume options and futures contracts </t>
    </r>
    <r>
      <rPr>
        <vertAlign val="superscript"/>
        <sz val="10"/>
        <rFont val="Verdana"/>
        <family val="2"/>
      </rPr>
      <t>(2)</t>
    </r>
  </si>
  <si>
    <r>
      <t xml:space="preserve">Total market share </t>
    </r>
    <r>
      <rPr>
        <vertAlign val="superscript"/>
        <sz val="10"/>
        <rFont val="Verdana"/>
        <family val="2"/>
      </rPr>
      <t>(3)</t>
    </r>
  </si>
  <si>
    <r>
      <t xml:space="preserve">Power contracts cleared (TWh) </t>
    </r>
    <r>
      <rPr>
        <vertAlign val="superscript"/>
        <sz val="10"/>
        <rFont val="Verdana"/>
        <family val="2"/>
      </rPr>
      <t>(4)</t>
    </r>
  </si>
  <si>
    <r>
      <t xml:space="preserve">Exchanges that comprise Nasdaq Nordic and Nasdaq Baltic </t>
    </r>
    <r>
      <rPr>
        <vertAlign val="superscript"/>
        <sz val="10"/>
        <rFont val="Verdana"/>
        <family val="2"/>
      </rPr>
      <t>(6)</t>
    </r>
  </si>
  <si>
    <r>
      <t xml:space="preserve">Exchanges that comprise Nasdaq Nordic and Nasdaq Baltic </t>
    </r>
    <r>
      <rPr>
        <vertAlign val="superscript"/>
        <sz val="10"/>
        <rFont val="Verdana"/>
        <family val="2"/>
      </rPr>
      <t>(8)</t>
    </r>
  </si>
  <si>
    <r>
      <t xml:space="preserve">Order intake (in millions) </t>
    </r>
    <r>
      <rPr>
        <vertAlign val="superscript"/>
        <sz val="10"/>
        <rFont val="Verdana"/>
        <family val="2"/>
      </rPr>
      <t>(9)</t>
    </r>
  </si>
  <si>
    <r>
      <t xml:space="preserve">Total order value (in millions) </t>
    </r>
    <r>
      <rPr>
        <vertAlign val="superscript"/>
        <sz val="10"/>
        <rFont val="Verdana"/>
        <family val="2"/>
      </rPr>
      <t>(10)</t>
    </r>
  </si>
  <si>
    <r>
      <t xml:space="preserve">Extinguishment of debt </t>
    </r>
    <r>
      <rPr>
        <vertAlign val="superscript"/>
        <sz val="10"/>
        <rFont val="Verdana"/>
        <family val="2"/>
      </rPr>
      <t>(3)</t>
    </r>
  </si>
  <si>
    <r>
      <t xml:space="preserve">Restructuring charges </t>
    </r>
    <r>
      <rPr>
        <vertAlign val="superscript"/>
        <sz val="10"/>
        <rFont val="Verdana"/>
        <family val="2"/>
      </rPr>
      <t>(4)</t>
    </r>
  </si>
  <si>
    <r>
      <t xml:space="preserve">Sublease loss reserve </t>
    </r>
    <r>
      <rPr>
        <vertAlign val="superscript"/>
        <sz val="10"/>
        <rFont val="Verdana"/>
        <family val="2"/>
      </rPr>
      <t>(5)</t>
    </r>
  </si>
  <si>
    <r>
      <t>U.S. GAAP operating margin</t>
    </r>
    <r>
      <rPr>
        <b/>
        <vertAlign val="superscript"/>
        <sz val="10"/>
        <rFont val="Verdana"/>
        <family val="2"/>
      </rPr>
      <t xml:space="preserve"> (6)</t>
    </r>
  </si>
  <si>
    <r>
      <t>Non-GAAP operating margin</t>
    </r>
    <r>
      <rPr>
        <b/>
        <vertAlign val="superscript"/>
        <sz val="10"/>
        <rFont val="Verdana"/>
        <family val="2"/>
      </rPr>
      <t xml:space="preserve"> (7)</t>
    </r>
  </si>
  <si>
    <r>
      <t xml:space="preserve">Non-GAAP adjustment to the income tax provision </t>
    </r>
    <r>
      <rPr>
        <vertAlign val="superscript"/>
        <sz val="10"/>
        <rFont val="Verdana"/>
        <family val="2"/>
      </rPr>
      <t>(7)</t>
    </r>
  </si>
  <si>
    <r>
      <t xml:space="preserve">Other </t>
    </r>
    <r>
      <rPr>
        <vertAlign val="superscript"/>
        <sz val="10"/>
        <rFont val="Verdana"/>
        <family val="2"/>
      </rPr>
      <t>(6)</t>
    </r>
  </si>
  <si>
    <t>Net income from unconsolidated investees</t>
  </si>
  <si>
    <t>Income before income taxes</t>
  </si>
  <si>
    <t>Net income attributable to Nasdaq</t>
  </si>
  <si>
    <t>Basic earnings per share</t>
  </si>
  <si>
    <t>Diluted earnings per share</t>
  </si>
  <si>
    <t xml:space="preserve">   for earnings per share:</t>
  </si>
  <si>
    <t>U.S. GAAP net income attributable to Nasdaq</t>
  </si>
  <si>
    <t xml:space="preserve">Reconciliation of U.S. GAAP Net Income, Diluted Earnings Per Share, Operating Income and </t>
  </si>
  <si>
    <t>U.S. GAAP diluted earnings per share</t>
  </si>
  <si>
    <t xml:space="preserve">Income tax provision </t>
  </si>
  <si>
    <t>Condensed Consolidated Statements of Income</t>
  </si>
  <si>
    <t>Short-term debt</t>
  </si>
  <si>
    <t>Long-term debt</t>
  </si>
  <si>
    <t>Total average daily volume of Nasdaq Nordic and Nasdaq Basic fixed income 
   contracts</t>
  </si>
  <si>
    <t>The Nasdaq Stock Market</t>
  </si>
  <si>
    <r>
      <t xml:space="preserve">The Nasdaq Stock Market </t>
    </r>
    <r>
      <rPr>
        <vertAlign val="superscript"/>
        <sz val="10"/>
        <rFont val="Verdana"/>
        <family val="2"/>
      </rPr>
      <t>(5)</t>
    </r>
  </si>
  <si>
    <r>
      <t xml:space="preserve">The Nasdaq Stock Market </t>
    </r>
    <r>
      <rPr>
        <vertAlign val="superscript"/>
        <sz val="10"/>
        <rFont val="Verdana"/>
        <family val="2"/>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</si>
</sst>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4">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u val="doubleAccounting"/>
      <sz val="10"/>
      <name val="Verdana"/>
      <family val="2"/>
    </font>
    <font>
      <sz val="11"/>
      <color rgb="FF000000"/>
      <name val="Calibri"/>
      <family val="2"/>
      <scheme val="minor"/>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s>
  <cellStyleXfs count="335">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4" fillId="0" borderId="0"/>
    <xf numFmtId="0" fontId="21" fillId="0" borderId="0"/>
    <xf numFmtId="0" fontId="22" fillId="0" borderId="0"/>
    <xf numFmtId="0" fontId="14" fillId="0" borderId="0"/>
    <xf numFmtId="0" fontId="23" fillId="0" borderId="0"/>
    <xf numFmtId="0" fontId="19" fillId="0" borderId="0"/>
    <xf numFmtId="0" fontId="14" fillId="0" borderId="0"/>
    <xf numFmtId="0" fontId="21"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26" fillId="3" borderId="0"/>
    <xf numFmtId="0" fontId="26" fillId="3" borderId="0"/>
    <xf numFmtId="0" fontId="23" fillId="0" borderId="0"/>
    <xf numFmtId="0" fontId="22" fillId="0" borderId="0"/>
    <xf numFmtId="0" fontId="23" fillId="0" borderId="0"/>
    <xf numFmtId="0" fontId="19" fillId="0" borderId="0"/>
    <xf numFmtId="0" fontId="21" fillId="0" borderId="0"/>
    <xf numFmtId="0" fontId="19" fillId="0" borderId="0"/>
    <xf numFmtId="0" fontId="23" fillId="0" borderId="0"/>
    <xf numFmtId="0" fontId="19" fillId="0" borderId="0"/>
    <xf numFmtId="0" fontId="23"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9" fillId="0" borderId="0"/>
    <xf numFmtId="0" fontId="19" fillId="0" borderId="0"/>
    <xf numFmtId="0" fontId="21" fillId="0" borderId="0"/>
    <xf numFmtId="0" fontId="19" fillId="0" borderId="0"/>
    <xf numFmtId="0" fontId="23" fillId="0" borderId="0"/>
    <xf numFmtId="0" fontId="19" fillId="0" borderId="0"/>
    <xf numFmtId="0" fontId="23" fillId="0" borderId="0"/>
    <xf numFmtId="0" fontId="22" fillId="0" borderId="0"/>
    <xf numFmtId="0" fontId="22" fillId="0" borderId="0"/>
    <xf numFmtId="0" fontId="26" fillId="3" borderId="0"/>
    <xf numFmtId="0" fontId="26" fillId="3" borderId="0"/>
    <xf numFmtId="0" fontId="23" fillId="0" borderId="0"/>
    <xf numFmtId="0" fontId="23" fillId="0" borderId="0"/>
    <xf numFmtId="0" fontId="14" fillId="0" borderId="0"/>
    <xf numFmtId="0" fontId="14" fillId="0" borderId="0"/>
    <xf numFmtId="0" fontId="23" fillId="0" borderId="0"/>
    <xf numFmtId="0" fontId="19" fillId="0" borderId="0"/>
    <xf numFmtId="0" fontId="14" fillId="0" borderId="0"/>
    <xf numFmtId="0" fontId="14"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37" fontId="28" fillId="0" borderId="0" applyFont="0" applyBorder="0" applyAlignment="0"/>
    <xf numFmtId="0" fontId="29" fillId="0" borderId="5">
      <alignment horizontal="center"/>
    </xf>
    <xf numFmtId="3" fontId="27" fillId="0" borderId="0" applyFont="0" applyFill="0" applyBorder="0" applyAlignment="0" applyProtection="0"/>
    <xf numFmtId="0" fontId="27" fillId="5" borderId="0" applyNumberFormat="0" applyFont="0" applyBorder="0" applyAlignment="0" applyProtection="0"/>
    <xf numFmtId="0" fontId="6" fillId="0" borderId="0"/>
    <xf numFmtId="0" fontId="6" fillId="0" borderId="0"/>
    <xf numFmtId="9" fontId="2" fillId="0" borderId="0" applyFont="0" applyFill="0" applyBorder="0" applyAlignment="0" applyProtection="0"/>
    <xf numFmtId="0" fontId="36" fillId="2"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38" fillId="6" borderId="0" applyNumberFormat="0" applyBorder="0" applyAlignment="0" applyProtection="0"/>
    <xf numFmtId="0" fontId="39" fillId="4" borderId="13" applyNumberFormat="0" applyAlignment="0" applyProtection="0"/>
    <xf numFmtId="0" fontId="40" fillId="23" borderId="14" applyNumberFormat="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0" borderId="15"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6" fillId="10" borderId="13" applyNumberFormat="0" applyAlignment="0" applyProtection="0"/>
    <xf numFmtId="0" fontId="47" fillId="0" borderId="18" applyNumberFormat="0" applyFill="0" applyAlignment="0" applyProtection="0"/>
    <xf numFmtId="0" fontId="48" fillId="24" borderId="0" applyNumberFormat="0" applyBorder="0" applyAlignment="0" applyProtection="0"/>
    <xf numFmtId="0" fontId="6" fillId="25" borderId="19" applyNumberFormat="0" applyFont="0" applyAlignment="0" applyProtection="0"/>
    <xf numFmtId="0" fontId="49" fillId="4" borderId="20" applyNumberFormat="0" applyAlignment="0" applyProtection="0"/>
    <xf numFmtId="0" fontId="50" fillId="0" borderId="0" applyNumberFormat="0" applyFill="0" applyBorder="0" applyAlignment="0" applyProtection="0"/>
    <xf numFmtId="0" fontId="51" fillId="0" borderId="21" applyNumberFormat="0" applyFill="0" applyAlignment="0" applyProtection="0"/>
    <xf numFmtId="0" fontId="52"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1" fillId="0" borderId="0"/>
    <xf numFmtId="0" fontId="6" fillId="0" borderId="0"/>
    <xf numFmtId="43" fontId="6"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0" fillId="0" borderId="0"/>
    <xf numFmtId="0" fontId="60" fillId="0" borderId="0"/>
    <xf numFmtId="9" fontId="6" fillId="0" borderId="0" applyFont="0" applyFill="0" applyBorder="0" applyAlignment="0" applyProtection="0"/>
    <xf numFmtId="9" fontId="1" fillId="0" borderId="0" applyFont="0" applyFill="0" applyBorder="0" applyAlignment="0" applyProtection="0"/>
  </cellStyleXfs>
  <cellXfs count="332">
    <xf numFmtId="0" fontId="0" fillId="0" borderId="0" xfId="0"/>
    <xf numFmtId="164" fontId="4" fillId="0" borderId="0" xfId="1" applyFont="1" applyFill="1"/>
    <xf numFmtId="165" fontId="4"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0"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1" xfId="2" applyNumberFormat="1" applyFont="1" applyFill="1" applyBorder="1"/>
    <xf numFmtId="166" fontId="4" fillId="0" borderId="0" xfId="2" applyNumberFormat="1" applyFont="1" applyFill="1"/>
    <xf numFmtId="165" fontId="4" fillId="0" borderId="0" xfId="2" applyNumberFormat="1" applyFont="1" applyFill="1"/>
    <xf numFmtId="174" fontId="4" fillId="0" borderId="0" xfId="2" applyNumberFormat="1" applyFont="1" applyFill="1" applyBorder="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0" fontId="3" fillId="0" borderId="0" xfId="268" applyFont="1" applyFill="1" applyBorder="1" applyAlignment="1">
      <alignment vertical="center"/>
    </xf>
    <xf numFmtId="168" fontId="4" fillId="0" borderId="8" xfId="268" applyNumberFormat="1" applyFont="1" applyFill="1" applyBorder="1" applyAlignment="1">
      <alignment vertical="center"/>
    </xf>
    <xf numFmtId="169" fontId="4" fillId="0" borderId="0" xfId="268" applyNumberFormat="1" applyFont="1" applyFill="1" applyBorder="1" applyAlignment="1">
      <alignment vertical="center"/>
    </xf>
    <xf numFmtId="0" fontId="3" fillId="0" borderId="0" xfId="268" applyFont="1" applyFill="1" applyAlignment="1">
      <alignment vertical="center"/>
    </xf>
    <xf numFmtId="0" fontId="3" fillId="0" borderId="0" xfId="268" applyFont="1" applyFill="1" applyBorder="1"/>
    <xf numFmtId="169" fontId="4" fillId="0" borderId="0" xfId="268" applyNumberFormat="1" applyFont="1" applyFill="1" applyBorder="1"/>
    <xf numFmtId="0" fontId="35" fillId="0" borderId="0" xfId="268" applyFont="1" applyFill="1"/>
    <xf numFmtId="43" fontId="4" fillId="0" borderId="0" xfId="268" applyNumberFormat="1" applyFont="1" applyFill="1"/>
    <xf numFmtId="168" fontId="4" fillId="0" borderId="0" xfId="268" applyNumberFormat="1" applyFont="1" applyFill="1"/>
    <xf numFmtId="176" fontId="4" fillId="0" borderId="0" xfId="2" applyNumberFormat="1" applyFont="1" applyFill="1"/>
    <xf numFmtId="168" fontId="4" fillId="0" borderId="0" xfId="268" applyNumberFormat="1" applyFont="1" applyFill="1" applyBorder="1" applyAlignment="1">
      <alignment vertical="center"/>
    </xf>
    <xf numFmtId="168" fontId="3" fillId="0" borderId="0" xfId="268"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8" applyFont="1" applyFill="1"/>
    <xf numFmtId="172" fontId="4" fillId="0" borderId="0" xfId="268" applyNumberFormat="1" applyFont="1" applyFill="1" applyBorder="1"/>
    <xf numFmtId="174" fontId="4" fillId="0" borderId="0" xfId="2" applyNumberFormat="1" applyFont="1" applyFill="1"/>
    <xf numFmtId="164" fontId="4" fillId="0" borderId="0" xfId="1" applyFont="1" applyFill="1" applyAlignment="1"/>
    <xf numFmtId="169" fontId="4" fillId="0" borderId="0" xfId="268" applyNumberFormat="1" applyFont="1" applyFill="1"/>
    <xf numFmtId="9" fontId="4" fillId="0" borderId="0" xfId="257" applyFont="1" applyFill="1"/>
    <xf numFmtId="171" fontId="4" fillId="0" borderId="0" xfId="2" applyNumberFormat="1" applyFont="1" applyFill="1"/>
    <xf numFmtId="171" fontId="31" fillId="0" borderId="0" xfId="2" applyNumberFormat="1" applyFont="1" applyFill="1"/>
    <xf numFmtId="166" fontId="31" fillId="0" borderId="0" xfId="2" applyNumberFormat="1" applyFont="1" applyFill="1"/>
    <xf numFmtId="0" fontId="4" fillId="0" borderId="0" xfId="267" applyFont="1" applyFill="1"/>
    <xf numFmtId="165" fontId="3" fillId="0" borderId="0" xfId="250" applyNumberFormat="1" applyFont="1" applyFill="1"/>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0" fontId="31" fillId="0" borderId="0" xfId="267" applyFont="1" applyFill="1"/>
    <xf numFmtId="0" fontId="4" fillId="0" borderId="0" xfId="267" applyFont="1" applyFill="1" applyAlignment="1">
      <alignment horizontal="center"/>
    </xf>
    <xf numFmtId="0" fontId="32" fillId="0" borderId="0" xfId="267" applyFont="1" applyFill="1"/>
    <xf numFmtId="0" fontId="3" fillId="0" borderId="0" xfId="267" applyFont="1" applyFill="1"/>
    <xf numFmtId="0" fontId="33" fillId="0" borderId="0" xfId="267" applyFont="1" applyFill="1"/>
    <xf numFmtId="0" fontId="31" fillId="0" borderId="0" xfId="267" applyFont="1" applyFill="1" applyAlignment="1">
      <alignment horizontal="center"/>
    </xf>
    <xf numFmtId="0" fontId="4" fillId="0" borderId="0" xfId="267" applyFont="1" applyFill="1" applyAlignment="1">
      <alignment horizontal="left"/>
    </xf>
    <xf numFmtId="171" fontId="31"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1" fillId="0" borderId="0" xfId="267" applyNumberFormat="1" applyFont="1" applyFill="1"/>
    <xf numFmtId="0" fontId="4" fillId="0" borderId="0" xfId="267" applyFont="1" applyFill="1" applyBorder="1"/>
    <xf numFmtId="175" fontId="4" fillId="0" borderId="0" xfId="2" applyNumberFormat="1" applyFont="1" applyFill="1"/>
    <xf numFmtId="174" fontId="31"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8" applyNumberFormat="1" applyFont="1" applyFill="1" applyBorder="1"/>
    <xf numFmtId="0" fontId="4" fillId="0" borderId="0" xfId="313" applyFont="1" applyFill="1" applyAlignment="1"/>
    <xf numFmtId="166" fontId="4" fillId="0" borderId="0" xfId="2" applyNumberFormat="1" applyFont="1" applyFill="1" applyBorder="1" applyAlignment="1">
      <alignment horizontal="right"/>
    </xf>
    <xf numFmtId="167" fontId="4" fillId="0" borderId="2" xfId="314" applyNumberFormat="1" applyFont="1" applyFill="1" applyBorder="1"/>
    <xf numFmtId="174" fontId="4" fillId="0" borderId="1" xfId="268"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8"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Border="1"/>
    <xf numFmtId="0" fontId="4" fillId="0" borderId="0" xfId="268"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5" fillId="0" borderId="0" xfId="268" applyFont="1" applyFill="1"/>
    <xf numFmtId="165" fontId="55"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 fillId="0" borderId="0" xfId="268" applyFont="1" applyFill="1" applyAlignment="1">
      <alignment horizontal="center"/>
    </xf>
    <xf numFmtId="164" fontId="3" fillId="0" borderId="0" xfId="1" applyFont="1" applyFill="1" applyAlignment="1">
      <alignment horizontal="center"/>
    </xf>
    <xf numFmtId="0" fontId="4" fillId="0" borderId="0" xfId="313" applyFont="1" applyFill="1">
      <alignment vertical="top"/>
    </xf>
    <xf numFmtId="42" fontId="4" fillId="0" borderId="0" xfId="313" applyNumberFormat="1" applyFont="1" applyFill="1">
      <alignment vertical="top"/>
    </xf>
    <xf numFmtId="0" fontId="54" fillId="0" borderId="0" xfId="313" applyFont="1" applyFill="1" applyAlignment="1">
      <alignment horizontal="left" vertical="top" indent="2"/>
    </xf>
    <xf numFmtId="166" fontId="4" fillId="26" borderId="1" xfId="2" applyNumberFormat="1" applyFont="1" applyFill="1" applyBorder="1"/>
    <xf numFmtId="166" fontId="4" fillId="26" borderId="0" xfId="2" applyNumberFormat="1" applyFont="1" applyFill="1" applyBorder="1"/>
    <xf numFmtId="0" fontId="61" fillId="0" borderId="0" xfId="0" applyFont="1" applyFill="1"/>
    <xf numFmtId="165" fontId="3" fillId="0" borderId="0" xfId="2" applyNumberFormat="1" applyFont="1" applyFill="1" applyBorder="1" applyAlignment="1">
      <alignment horizontal="center"/>
    </xf>
    <xf numFmtId="0" fontId="3" fillId="0" borderId="0" xfId="268" applyFont="1" applyFill="1" applyAlignment="1">
      <alignment horizontal="center"/>
    </xf>
    <xf numFmtId="166" fontId="4" fillId="0" borderId="0" xfId="311" applyNumberFormat="1" applyFont="1" applyFill="1" applyBorder="1"/>
    <xf numFmtId="166" fontId="4" fillId="0" borderId="0" xfId="311" applyNumberFormat="1" applyFont="1" applyFill="1"/>
    <xf numFmtId="165" fontId="3" fillId="0" borderId="0" xfId="2" applyNumberFormat="1" applyFont="1" applyFill="1"/>
    <xf numFmtId="174" fontId="4" fillId="0" borderId="0" xfId="268" applyNumberFormat="1" applyFont="1" applyFill="1" applyBorder="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0" fontId="4" fillId="0" borderId="0" xfId="313" applyFont="1" applyFill="1" applyAlignment="1"/>
    <xf numFmtId="182" fontId="4" fillId="0" borderId="0" xfId="313" applyNumberFormat="1" applyFont="1" applyFill="1" applyAlignment="1"/>
    <xf numFmtId="0" fontId="3" fillId="0" borderId="0" xfId="268" applyFont="1" applyFill="1" applyAlignment="1">
      <alignment horizontal="center"/>
    </xf>
    <xf numFmtId="164" fontId="3" fillId="0" borderId="0" xfId="1" applyFont="1" applyFill="1" applyAlignment="1">
      <alignment horizontal="center"/>
    </xf>
    <xf numFmtId="165" fontId="9" fillId="0" borderId="0" xfId="2" applyNumberFormat="1" applyFont="1" applyFill="1" applyAlignment="1">
      <alignment horizontal="left"/>
    </xf>
    <xf numFmtId="167" fontId="4" fillId="26" borderId="0" xfId="253" applyNumberFormat="1" applyFont="1" applyFill="1" applyBorder="1"/>
    <xf numFmtId="166" fontId="4" fillId="0" borderId="4" xfId="2" applyNumberFormat="1" applyFont="1" applyFill="1" applyBorder="1" applyAlignment="1">
      <alignment horizontal="right"/>
    </xf>
    <xf numFmtId="167" fontId="62" fillId="0" borderId="3" xfId="3" applyNumberFormat="1" applyFont="1" applyFill="1" applyBorder="1"/>
    <xf numFmtId="0" fontId="3" fillId="0" borderId="0" xfId="268" applyFont="1" applyFill="1" applyAlignment="1">
      <alignment horizontal="center"/>
    </xf>
    <xf numFmtId="166" fontId="31" fillId="0" borderId="0" xfId="311" applyNumberFormat="1" applyFont="1" applyFill="1"/>
    <xf numFmtId="166" fontId="31" fillId="0" borderId="0" xfId="267" applyNumberFormat="1" applyFont="1" applyFill="1"/>
    <xf numFmtId="166" fontId="4" fillId="0" borderId="9" xfId="311" applyNumberFormat="1" applyFont="1" applyFill="1" applyBorder="1"/>
    <xf numFmtId="166" fontId="4" fillId="0" borderId="9" xfId="311" applyNumberFormat="1" applyFont="1" applyFill="1" applyBorder="1" applyAlignment="1">
      <alignment horizontal="right"/>
    </xf>
    <xf numFmtId="166" fontId="31" fillId="0" borderId="0" xfId="311" applyNumberFormat="1" applyFont="1" applyFill="1" applyBorder="1"/>
    <xf numFmtId="166" fontId="4" fillId="0" borderId="0" xfId="311" applyNumberFormat="1" applyFont="1" applyFill="1" applyBorder="1" applyAlignment="1">
      <alignment horizontal="right"/>
    </xf>
    <xf numFmtId="166" fontId="4" fillId="0" borderId="24" xfId="311" applyNumberFormat="1" applyFont="1" applyFill="1" applyBorder="1"/>
    <xf numFmtId="166" fontId="4" fillId="0" borderId="24" xfId="311"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1" applyNumberFormat="1" applyFont="1" applyFill="1" applyAlignment="1">
      <alignment horizontal="center"/>
    </xf>
    <xf numFmtId="165" fontId="3" fillId="26" borderId="0" xfId="2" applyNumberFormat="1" applyFont="1" applyFill="1" applyBorder="1" applyAlignment="1">
      <alignment horizontal="center"/>
    </xf>
    <xf numFmtId="165" fontId="4" fillId="26" borderId="0" xfId="2" applyNumberFormat="1" applyFont="1" applyFill="1" applyAlignment="1"/>
    <xf numFmtId="168" fontId="4" fillId="26" borderId="0" xfId="268" applyNumberFormat="1" applyFont="1" applyFill="1" applyBorder="1"/>
    <xf numFmtId="0" fontId="4" fillId="26" borderId="0" xfId="268" applyFont="1" applyFill="1"/>
    <xf numFmtId="174" fontId="4" fillId="26" borderId="7" xfId="2" applyNumberFormat="1" applyFont="1" applyFill="1" applyBorder="1"/>
    <xf numFmtId="176" fontId="4" fillId="26" borderId="0" xfId="2" applyNumberFormat="1" applyFont="1" applyFill="1"/>
    <xf numFmtId="168" fontId="4" fillId="26" borderId="8" xfId="268" applyNumberFormat="1" applyFont="1" applyFill="1" applyBorder="1" applyAlignment="1">
      <alignment vertical="center"/>
    </xf>
    <xf numFmtId="168" fontId="4" fillId="26" borderId="0" xfId="268" applyNumberFormat="1" applyFont="1" applyFill="1" applyBorder="1" applyAlignment="1">
      <alignment vertical="center"/>
    </xf>
    <xf numFmtId="166" fontId="4" fillId="26" borderId="0" xfId="311" applyNumberFormat="1" applyFont="1" applyFill="1"/>
    <xf numFmtId="171" fontId="31" fillId="26" borderId="0" xfId="2" applyNumberFormat="1" applyFont="1" applyFill="1"/>
    <xf numFmtId="171" fontId="3" fillId="26" borderId="0"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1" fillId="26" borderId="0" xfId="2" applyNumberFormat="1" applyFont="1" applyFill="1"/>
    <xf numFmtId="0" fontId="4" fillId="26" borderId="0" xfId="267" applyFont="1" applyFill="1"/>
    <xf numFmtId="165" fontId="4" fillId="26" borderId="0" xfId="2" applyNumberFormat="1" applyFont="1" applyFill="1"/>
    <xf numFmtId="164" fontId="3" fillId="26" borderId="0" xfId="1" applyFont="1" applyFill="1" applyAlignment="1"/>
    <xf numFmtId="165" fontId="57" fillId="26" borderId="0" xfId="2" applyNumberFormat="1" applyFont="1" applyFill="1" applyAlignment="1">
      <alignment horizontal="center"/>
    </xf>
    <xf numFmtId="165" fontId="3" fillId="26" borderId="0" xfId="2" applyNumberFormat="1" applyFont="1" applyFill="1" applyAlignment="1">
      <alignment horizontal="center"/>
    </xf>
    <xf numFmtId="17" fontId="57"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4" xfId="2" applyNumberFormat="1" applyFont="1" applyFill="1" applyBorder="1"/>
    <xf numFmtId="166" fontId="9"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7" fontId="4" fillId="0" borderId="8" xfId="3" applyNumberFormat="1" applyFont="1" applyFill="1" applyBorder="1"/>
    <xf numFmtId="9" fontId="4" fillId="0" borderId="0" xfId="334" applyFont="1" applyFill="1" applyBorder="1"/>
    <xf numFmtId="0" fontId="3" fillId="26" borderId="1" xfId="2" quotePrefix="1" applyNumberFormat="1" applyFont="1" applyFill="1" applyBorder="1" applyAlignment="1">
      <alignment horizontal="center"/>
    </xf>
    <xf numFmtId="0" fontId="3" fillId="0" borderId="0" xfId="2" applyNumberFormat="1" applyFont="1" applyFill="1" applyAlignment="1">
      <alignment horizontal="left" indent="2"/>
    </xf>
    <xf numFmtId="0" fontId="3" fillId="26" borderId="0" xfId="2" applyNumberFormat="1" applyFont="1" applyFill="1" applyAlignment="1">
      <alignment horizontal="left"/>
    </xf>
    <xf numFmtId="165" fontId="4" fillId="26" borderId="0" xfId="2" applyNumberFormat="1" applyFont="1" applyFill="1" applyAlignment="1">
      <alignment horizontal="left"/>
    </xf>
    <xf numFmtId="0" fontId="3" fillId="26" borderId="0" xfId="2" applyNumberFormat="1" applyFont="1" applyFill="1" applyAlignment="1">
      <alignment horizontal="left" indent="2"/>
    </xf>
    <xf numFmtId="0" fontId="4" fillId="0" borderId="0" xfId="1" applyNumberFormat="1" applyFont="1" applyFill="1" applyAlignment="1"/>
    <xf numFmtId="0" fontId="3" fillId="0" borderId="1" xfId="2" quotePrefix="1" applyNumberFormat="1" applyFont="1" applyFill="1" applyBorder="1" applyAlignment="1" applyProtection="1">
      <alignment horizontal="center"/>
      <protection locked="0"/>
    </xf>
    <xf numFmtId="0" fontId="3" fillId="0" borderId="0" xfId="1" applyNumberFormat="1" applyFont="1" applyFill="1" applyAlignment="1"/>
    <xf numFmtId="0" fontId="3" fillId="26" borderId="1" xfId="2" applyNumberFormat="1" applyFont="1" applyFill="1" applyBorder="1" applyAlignment="1">
      <alignment horizontal="center"/>
    </xf>
    <xf numFmtId="0" fontId="3" fillId="0" borderId="0" xfId="267" applyNumberFormat="1" applyFont="1" applyFill="1"/>
    <xf numFmtId="0" fontId="4" fillId="0" borderId="0" xfId="267" applyNumberFormat="1" applyFont="1" applyFill="1"/>
    <xf numFmtId="0" fontId="4" fillId="0" borderId="0" xfId="2" quotePrefix="1" applyNumberFormat="1" applyFont="1" applyFill="1" applyBorder="1" applyAlignment="1">
      <alignment horizontal="center"/>
    </xf>
    <xf numFmtId="0" fontId="3" fillId="0" borderId="0" xfId="268" applyNumberFormat="1" applyFont="1" applyFill="1" applyAlignment="1">
      <alignment horizontal="center"/>
    </xf>
    <xf numFmtId="0" fontId="3" fillId="0" borderId="1" xfId="2" applyNumberFormat="1" applyFont="1" applyFill="1" applyBorder="1" applyAlignment="1">
      <alignment horizontal="center"/>
    </xf>
    <xf numFmtId="0" fontId="4" fillId="0" borderId="0" xfId="268" applyNumberFormat="1" applyFont="1" applyFill="1"/>
    <xf numFmtId="166" fontId="4" fillId="26" borderId="1" xfId="2" applyNumberFormat="1" applyFont="1" applyFill="1" applyBorder="1"/>
    <xf numFmtId="166" fontId="4" fillId="0" borderId="0" xfId="2" applyNumberFormat="1" applyFont="1" applyFill="1" applyBorder="1"/>
    <xf numFmtId="165" fontId="4" fillId="0" borderId="0" xfId="2" applyNumberFormat="1" applyFont="1" applyFill="1" applyBorder="1"/>
    <xf numFmtId="166" fontId="4" fillId="0" borderId="0" xfId="2" applyNumberFormat="1" applyFont="1" applyFill="1" applyBorder="1" applyAlignment="1">
      <alignment horizontal="right"/>
    </xf>
    <xf numFmtId="166" fontId="4" fillId="0" borderId="2" xfId="2" applyNumberFormat="1" applyFont="1" applyFill="1" applyBorder="1" applyAlignment="1">
      <alignment horizontal="right"/>
    </xf>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3" xfId="2" applyNumberFormat="1" applyFont="1" applyFill="1" applyBorder="1"/>
    <xf numFmtId="166" fontId="8" fillId="0" borderId="4" xfId="2" applyNumberFormat="1" applyFont="1" applyFill="1" applyBorder="1" applyAlignment="1">
      <alignment horizontal="right"/>
    </xf>
    <xf numFmtId="165" fontId="3" fillId="0" borderId="6" xfId="2" applyNumberFormat="1" applyFont="1" applyFill="1" applyBorder="1" applyAlignment="1">
      <alignment horizontal="center"/>
    </xf>
    <xf numFmtId="166" fontId="4" fillId="0" borderId="4" xfId="2" applyNumberFormat="1" applyFont="1" applyFill="1" applyBorder="1" applyAlignment="1">
      <alignment horizontal="right"/>
    </xf>
    <xf numFmtId="166" fontId="4" fillId="26" borderId="0" xfId="2" applyNumberFormat="1" applyFont="1" applyFill="1" applyBorder="1"/>
    <xf numFmtId="44" fontId="4" fillId="0" borderId="0" xfId="268" applyNumberFormat="1" applyFont="1" applyFill="1" applyBorder="1" applyAlignment="1">
      <alignment vertical="center"/>
    </xf>
    <xf numFmtId="176" fontId="4" fillId="0" borderId="0" xfId="268" applyNumberFormat="1" applyFont="1" applyFill="1" applyBorder="1"/>
    <xf numFmtId="43" fontId="4" fillId="0" borderId="0" xfId="268" applyNumberFormat="1" applyFont="1" applyFill="1" applyBorder="1"/>
    <xf numFmtId="44" fontId="4" fillId="0" borderId="0" xfId="268" applyNumberFormat="1" applyFont="1" applyFill="1" applyBorder="1"/>
    <xf numFmtId="43" fontId="4" fillId="0" borderId="1" xfId="268" applyNumberFormat="1" applyFont="1" applyFill="1" applyBorder="1"/>
    <xf numFmtId="177" fontId="4" fillId="0" borderId="0" xfId="268" applyNumberFormat="1" applyFont="1" applyFill="1"/>
    <xf numFmtId="44" fontId="4" fillId="0" borderId="8" xfId="268" applyNumberFormat="1" applyFont="1" applyFill="1" applyBorder="1" applyAlignment="1">
      <alignment vertical="center"/>
    </xf>
    <xf numFmtId="165" fontId="3" fillId="0" borderId="0" xfId="2" applyNumberFormat="1" applyFont="1" applyFill="1" applyBorder="1" applyAlignment="1">
      <alignment horizontal="center"/>
    </xf>
    <xf numFmtId="168" fontId="4" fillId="0" borderId="8" xfId="268" applyNumberFormat="1" applyFont="1" applyFill="1" applyBorder="1" applyAlignment="1">
      <alignment vertical="center"/>
    </xf>
    <xf numFmtId="9" fontId="4" fillId="0" borderId="0" xfId="257" applyNumberFormat="1" applyFont="1" applyFill="1" applyBorder="1"/>
    <xf numFmtId="165" fontId="3" fillId="0" borderId="0" xfId="2" applyNumberFormat="1" applyFont="1" applyFill="1"/>
    <xf numFmtId="166" fontId="4" fillId="26" borderId="0" xfId="311" applyNumberFormat="1" applyFont="1" applyFill="1"/>
    <xf numFmtId="0" fontId="55" fillId="0" borderId="0" xfId="268" applyFont="1" applyFill="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166" fontId="4" fillId="0" borderId="0" xfId="311" applyNumberFormat="1" applyFont="1" applyFill="1"/>
    <xf numFmtId="168" fontId="4" fillId="26" borderId="8" xfId="268" applyNumberFormat="1" applyFont="1" applyFill="1" applyBorder="1" applyAlignment="1">
      <alignment vertical="center"/>
    </xf>
    <xf numFmtId="174" fontId="4" fillId="0" borderId="6" xfId="268" applyNumberFormat="1" applyFont="1" applyFill="1" applyBorder="1"/>
    <xf numFmtId="0" fontId="35" fillId="26" borderId="0" xfId="313" applyFont="1" applyFill="1" applyAlignment="1"/>
    <xf numFmtId="0" fontId="4" fillId="0" borderId="0" xfId="268" applyFont="1" applyFill="1" applyAlignment="1">
      <alignment vertical="top"/>
    </xf>
    <xf numFmtId="165" fontId="4" fillId="0" borderId="0" xfId="2" applyNumberFormat="1" applyFont="1" applyFill="1" applyAlignment="1">
      <alignment vertical="top"/>
    </xf>
    <xf numFmtId="165" fontId="3" fillId="0" borderId="0" xfId="2" applyNumberFormat="1" applyFont="1" applyFill="1" applyBorder="1" applyAlignment="1">
      <alignment horizontal="center" vertical="top"/>
    </xf>
    <xf numFmtId="164" fontId="4" fillId="0" borderId="0" xfId="1" applyFont="1" applyFill="1" applyAlignment="1">
      <alignment vertical="top"/>
    </xf>
    <xf numFmtId="166" fontId="4" fillId="0" borderId="0" xfId="311" applyNumberFormat="1" applyFont="1" applyFill="1" applyAlignment="1">
      <alignment vertical="top"/>
    </xf>
    <xf numFmtId="0" fontId="3" fillId="0" borderId="0" xfId="268" applyFont="1" applyFill="1" applyAlignment="1">
      <alignment vertical="top"/>
    </xf>
    <xf numFmtId="165" fontId="3" fillId="0" borderId="0" xfId="2" applyNumberFormat="1" applyFont="1" applyFill="1" applyAlignment="1">
      <alignment vertical="top"/>
    </xf>
    <xf numFmtId="0" fontId="4" fillId="0" borderId="0" xfId="268" applyNumberFormat="1" applyFont="1" applyFill="1" applyAlignment="1">
      <alignment vertical="top"/>
    </xf>
    <xf numFmtId="168" fontId="4" fillId="26" borderId="0" xfId="268" applyNumberFormat="1" applyFont="1" applyFill="1" applyBorder="1" applyAlignment="1">
      <alignment vertical="top"/>
    </xf>
    <xf numFmtId="168" fontId="4" fillId="0" borderId="0" xfId="268" applyNumberFormat="1" applyFont="1" applyFill="1" applyAlignment="1">
      <alignment vertical="top"/>
    </xf>
    <xf numFmtId="168" fontId="4" fillId="0" borderId="0" xfId="268" applyNumberFormat="1" applyFont="1" applyFill="1" applyBorder="1" applyAlignment="1">
      <alignment vertical="top"/>
    </xf>
    <xf numFmtId="0" fontId="4" fillId="26" borderId="0" xfId="268" applyFont="1" applyFill="1" applyAlignment="1">
      <alignment vertical="top"/>
    </xf>
    <xf numFmtId="0" fontId="4" fillId="0" borderId="0" xfId="268" applyFont="1" applyFill="1" applyAlignment="1">
      <alignment horizontal="left" vertical="top"/>
    </xf>
    <xf numFmtId="166" fontId="4" fillId="26" borderId="0" xfId="311" applyNumberFormat="1" applyFont="1" applyFill="1" applyAlignment="1">
      <alignment vertical="top"/>
    </xf>
    <xf numFmtId="176" fontId="4" fillId="0" borderId="0" xfId="268" applyNumberFormat="1" applyFont="1" applyFill="1" applyAlignment="1">
      <alignment vertical="top"/>
    </xf>
    <xf numFmtId="0" fontId="4" fillId="0" borderId="0" xfId="268" applyFont="1" applyFill="1" applyAlignment="1"/>
    <xf numFmtId="165" fontId="3" fillId="0" borderId="0" xfId="2" applyNumberFormat="1" applyFont="1" applyFill="1" applyBorder="1" applyAlignment="1"/>
    <xf numFmtId="178" fontId="4" fillId="0" borderId="0" xfId="334" applyNumberFormat="1" applyFont="1" applyFill="1" applyAlignment="1">
      <alignment horizontal="right"/>
    </xf>
    <xf numFmtId="178" fontId="4" fillId="0" borderId="0" xfId="334" applyNumberFormat="1" applyFont="1" applyFill="1" applyAlignment="1"/>
    <xf numFmtId="178" fontId="4" fillId="0" borderId="0" xfId="334" applyNumberFormat="1" applyFont="1" applyFill="1" applyBorder="1" applyAlignment="1">
      <alignment horizontal="right"/>
    </xf>
    <xf numFmtId="43" fontId="4" fillId="0" borderId="0" xfId="311" applyFont="1" applyFill="1" applyBorder="1" applyAlignment="1">
      <alignment horizontal="right"/>
    </xf>
    <xf numFmtId="178" fontId="4" fillId="0" borderId="1" xfId="334" applyNumberFormat="1" applyFont="1" applyFill="1" applyBorder="1" applyAlignment="1">
      <alignment horizontal="right"/>
    </xf>
    <xf numFmtId="43" fontId="4" fillId="0" borderId="1" xfId="311" applyFont="1" applyFill="1" applyBorder="1" applyAlignment="1">
      <alignment horizontal="right"/>
    </xf>
    <xf numFmtId="178" fontId="4" fillId="0" borderId="0" xfId="313" applyNumberFormat="1" applyFont="1" applyFill="1" applyAlignment="1">
      <alignment horizontal="right"/>
    </xf>
    <xf numFmtId="178" fontId="4" fillId="0" borderId="0" xfId="313" applyNumberFormat="1" applyFont="1" applyFill="1" applyAlignment="1"/>
    <xf numFmtId="179" fontId="4" fillId="0" borderId="0" xfId="313" applyNumberFormat="1" applyFont="1" applyFill="1" applyAlignment="1">
      <alignment horizontal="right"/>
    </xf>
    <xf numFmtId="39" fontId="4" fillId="0" borderId="0" xfId="313" applyNumberFormat="1" applyFont="1" applyFill="1" applyAlignment="1"/>
    <xf numFmtId="10" fontId="4" fillId="0" borderId="0" xfId="313" applyNumberFormat="1" applyFont="1" applyFill="1" applyAlignment="1"/>
    <xf numFmtId="180" fontId="4" fillId="0" borderId="0" xfId="313" applyNumberFormat="1" applyFont="1" applyFill="1" applyAlignment="1">
      <alignment horizontal="right"/>
    </xf>
    <xf numFmtId="181" fontId="4" fillId="0" borderId="0" xfId="313" applyNumberFormat="1" applyFont="1" applyFill="1" applyAlignment="1">
      <alignment horizontal="right"/>
    </xf>
    <xf numFmtId="172" fontId="4" fillId="0" borderId="0" xfId="313" applyNumberFormat="1" applyFont="1" applyFill="1" applyAlignment="1"/>
    <xf numFmtId="37" fontId="4" fillId="0" borderId="0" xfId="313" applyNumberFormat="1" applyFont="1" applyFill="1" applyAlignment="1"/>
    <xf numFmtId="0" fontId="4" fillId="0" borderId="0" xfId="313" applyFont="1" applyFill="1" applyAlignment="1">
      <alignment horizontal="left" indent="2"/>
    </xf>
    <xf numFmtId="166" fontId="4" fillId="0" borderId="0" xfId="2" applyNumberFormat="1" applyFont="1" applyFill="1" applyAlignment="1"/>
    <xf numFmtId="0" fontId="63" fillId="0" borderId="0" xfId="0" applyFont="1"/>
    <xf numFmtId="166" fontId="4" fillId="26" borderId="7" xfId="311" applyNumberFormat="1" applyFont="1" applyFill="1" applyBorder="1"/>
    <xf numFmtId="166" fontId="4" fillId="0" borderId="6" xfId="2" applyNumberFormat="1" applyFont="1" applyFill="1" applyBorder="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166" fontId="4" fillId="0" borderId="0" xfId="253" applyNumberFormat="1" applyFont="1" applyFill="1" applyBorder="1"/>
    <xf numFmtId="166" fontId="4" fillId="0" borderId="7" xfId="2" applyNumberFormat="1" applyFont="1" applyFill="1" applyBorder="1"/>
    <xf numFmtId="0" fontId="4" fillId="0" borderId="0" xfId="313" applyFont="1" applyFill="1" applyAlignment="1"/>
    <xf numFmtId="0" fontId="4" fillId="0" borderId="0" xfId="313" applyFont="1" applyFill="1" applyAlignment="1">
      <alignment horizontal="right"/>
    </xf>
    <xf numFmtId="37" fontId="4" fillId="0" borderId="0" xfId="313" applyNumberFormat="1" applyFont="1" applyFill="1" applyAlignment="1">
      <alignment horizontal="right"/>
    </xf>
    <xf numFmtId="0" fontId="4" fillId="0" borderId="0" xfId="313" applyFont="1" applyFill="1" applyAlignment="1">
      <alignment horizontal="right" vertical="top"/>
    </xf>
    <xf numFmtId="166" fontId="4" fillId="0" borderId="0" xfId="2" applyNumberFormat="1" applyFont="1" applyFill="1" applyAlignment="1">
      <alignment horizontal="right" vertical="top"/>
    </xf>
    <xf numFmtId="182" fontId="4" fillId="0" borderId="0" xfId="313" applyNumberFormat="1" applyFont="1" applyFill="1" applyAlignment="1">
      <alignment horizontal="right"/>
    </xf>
    <xf numFmtId="166" fontId="4" fillId="0" borderId="0" xfId="311" applyNumberFormat="1" applyFont="1" applyFill="1" applyAlignment="1">
      <alignment horizontal="right"/>
    </xf>
    <xf numFmtId="178" fontId="4" fillId="0" borderId="0" xfId="311" applyNumberFormat="1" applyFont="1" applyFill="1" applyAlignment="1">
      <alignment horizontal="right"/>
    </xf>
    <xf numFmtId="165" fontId="4" fillId="0" borderId="0" xfId="253" applyNumberFormat="1" applyFont="1" applyFill="1" applyBorder="1"/>
    <xf numFmtId="178" fontId="0" fillId="0" borderId="0" xfId="334" applyNumberFormat="1" applyFont="1" applyFill="1"/>
    <xf numFmtId="43" fontId="0" fillId="0" borderId="0" xfId="0" applyNumberFormat="1" applyFill="1"/>
    <xf numFmtId="0" fontId="3" fillId="0" borderId="0" xfId="268" applyFont="1" applyFill="1" applyAlignment="1">
      <alignment horizontal="center"/>
    </xf>
    <xf numFmtId="165" fontId="3" fillId="0" borderId="0" xfId="2" applyNumberFormat="1" applyFont="1" applyFill="1" applyBorder="1" applyAlignment="1">
      <alignment horizontal="left"/>
    </xf>
    <xf numFmtId="164" fontId="5" fillId="0" borderId="0" xfId="1" applyFont="1" applyFill="1" applyAlignment="1">
      <alignment horizontal="left"/>
    </xf>
    <xf numFmtId="165" fontId="4" fillId="0" borderId="0" xfId="2" applyNumberFormat="1" applyFont="1" applyFill="1" applyAlignment="1">
      <alignment horizontal="center"/>
    </xf>
    <xf numFmtId="165" fontId="3" fillId="0" borderId="0" xfId="2" applyNumberFormat="1" applyFont="1" applyFill="1" applyAlignment="1">
      <alignment horizontal="center"/>
    </xf>
    <xf numFmtId="165" fontId="7" fillId="0" borderId="0" xfId="2" applyNumberFormat="1" applyFont="1" applyFill="1" applyAlignment="1">
      <alignment horizontal="left"/>
    </xf>
    <xf numFmtId="165" fontId="4" fillId="0" borderId="0" xfId="2" applyNumberFormat="1" applyFont="1" applyFill="1" applyAlignment="1" applyProtection="1">
      <protection locked="0"/>
    </xf>
    <xf numFmtId="165" fontId="4" fillId="0" borderId="0" xfId="250" applyNumberFormat="1" applyFont="1" applyFill="1"/>
    <xf numFmtId="165" fontId="30" fillId="0" borderId="0" xfId="250" applyNumberFormat="1" applyFont="1" applyFill="1"/>
    <xf numFmtId="166" fontId="3" fillId="0" borderId="0" xfId="2" applyNumberFormat="1" applyFont="1" applyFill="1" applyBorder="1"/>
    <xf numFmtId="166" fontId="4" fillId="0" borderId="0" xfId="2" applyNumberFormat="1" applyFont="1" applyFill="1" applyProtection="1">
      <protection locked="0"/>
    </xf>
    <xf numFmtId="165" fontId="4" fillId="0" borderId="0" xfId="2" applyNumberFormat="1" applyFont="1" applyFill="1" applyAlignment="1" applyProtection="1"/>
    <xf numFmtId="165" fontId="4" fillId="0" borderId="0" xfId="2" applyNumberFormat="1" applyFont="1" applyFill="1" applyBorder="1" applyAlignment="1" applyProtection="1">
      <protection locked="0"/>
    </xf>
    <xf numFmtId="166" fontId="4" fillId="0" borderId="0" xfId="2" applyNumberFormat="1" applyFont="1" applyFill="1" applyAlignment="1">
      <alignment horizontal="right"/>
    </xf>
    <xf numFmtId="165" fontId="9" fillId="0" borderId="0" xfId="2" applyNumberFormat="1" applyFont="1" applyFill="1"/>
    <xf numFmtId="168" fontId="4" fillId="0" borderId="8" xfId="253" applyNumberFormat="1" applyFont="1" applyFill="1" applyBorder="1"/>
    <xf numFmtId="44" fontId="4" fillId="0" borderId="0" xfId="253" applyNumberFormat="1" applyFont="1" applyFill="1"/>
    <xf numFmtId="44" fontId="4" fillId="0" borderId="0" xfId="253" applyNumberFormat="1" applyFont="1" applyFill="1" applyBorder="1"/>
    <xf numFmtId="44" fontId="4" fillId="0" borderId="0" xfId="253" applyFont="1" applyFill="1"/>
    <xf numFmtId="174" fontId="4" fillId="0" borderId="11" xfId="2" applyNumberFormat="1" applyFont="1" applyFill="1" applyBorder="1"/>
    <xf numFmtId="37" fontId="4" fillId="0" borderId="0" xfId="2" applyNumberFormat="1" applyFont="1" applyFill="1"/>
    <xf numFmtId="0" fontId="55" fillId="26" borderId="0" xfId="268" applyFont="1" applyFill="1"/>
    <xf numFmtId="0" fontId="53" fillId="0" borderId="0" xfId="313" applyFont="1" applyFill="1" applyAlignment="1">
      <alignment horizontal="left" indent="2"/>
    </xf>
    <xf numFmtId="0" fontId="3" fillId="0" borderId="0" xfId="313" applyFont="1" applyFill="1" applyAlignment="1">
      <alignment horizontal="left" indent="2"/>
    </xf>
    <xf numFmtId="0" fontId="4" fillId="0" borderId="0" xfId="313" applyFont="1" applyFill="1" applyAlignment="1">
      <alignment horizontal="left" indent="4"/>
    </xf>
    <xf numFmtId="0" fontId="4" fillId="0" borderId="0" xfId="313" applyFont="1" applyFill="1" applyAlignment="1">
      <alignment horizontal="left" vertical="top" indent="2"/>
    </xf>
    <xf numFmtId="0" fontId="4" fillId="0" borderId="0" xfId="313" applyFont="1" applyFill="1" applyAlignment="1">
      <alignment vertical="center"/>
    </xf>
    <xf numFmtId="0" fontId="4" fillId="0" borderId="0" xfId="313" applyNumberFormat="1" applyFont="1" applyFill="1" applyAlignment="1">
      <alignment vertical="center"/>
    </xf>
    <xf numFmtId="0" fontId="35" fillId="0" borderId="0" xfId="313" applyFont="1" applyFill="1" applyAlignment="1"/>
    <xf numFmtId="0" fontId="4" fillId="0" borderId="0" xfId="313" applyFont="1" applyFill="1" applyAlignment="1">
      <alignment horizontal="left" wrapText="1" indent="2"/>
    </xf>
    <xf numFmtId="0" fontId="63" fillId="0" borderId="0" xfId="0" applyFont="1" applyFill="1" applyAlignment="1">
      <alignment horizontal="left" wrapText="1"/>
    </xf>
    <xf numFmtId="165" fontId="3" fillId="26" borderId="0" xfId="2" applyNumberFormat="1" applyFont="1" applyFill="1" applyBorder="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165" fontId="3" fillId="0" borderId="0" xfId="2" applyNumberFormat="1" applyFont="1" applyFill="1" applyAlignment="1">
      <alignment horizontal="center"/>
    </xf>
    <xf numFmtId="164" fontId="3" fillId="26" borderId="0" xfId="1" applyFont="1" applyFill="1" applyAlignment="1">
      <alignment horizontal="center"/>
    </xf>
    <xf numFmtId="165" fontId="3" fillId="26" borderId="1" xfId="2" applyNumberFormat="1" applyFont="1" applyFill="1" applyBorder="1" applyAlignment="1">
      <alignment horizontal="center"/>
    </xf>
    <xf numFmtId="0" fontId="3" fillId="0" borderId="0" xfId="267" applyFont="1" applyFill="1" applyAlignment="1">
      <alignment horizontal="center"/>
    </xf>
    <xf numFmtId="0" fontId="63" fillId="0" borderId="0" xfId="0" applyFont="1" applyAlignment="1">
      <alignment horizontal="left" wrapText="1"/>
    </xf>
    <xf numFmtId="0" fontId="3" fillId="0" borderId="0" xfId="268" applyFont="1" applyFill="1" applyAlignment="1">
      <alignment horizontal="center"/>
    </xf>
    <xf numFmtId="0" fontId="3" fillId="26" borderId="0" xfId="268" applyFont="1" applyFill="1" applyAlignment="1">
      <alignment horizontal="center"/>
    </xf>
    <xf numFmtId="165" fontId="3" fillId="0" borderId="1" xfId="2" applyNumberFormat="1" applyFont="1" applyFill="1" applyBorder="1" applyAlignment="1">
      <alignment horizontal="center" vertical="top"/>
    </xf>
    <xf numFmtId="0" fontId="3" fillId="0" borderId="1" xfId="313" applyFont="1" applyFill="1" applyBorder="1" applyAlignment="1">
      <alignment horizontal="center" vertical="center"/>
    </xf>
    <xf numFmtId="0" fontId="3" fillId="0" borderId="0" xfId="312" applyFont="1" applyFill="1" applyAlignment="1">
      <alignment horizontal="center"/>
    </xf>
    <xf numFmtId="0" fontId="3" fillId="0" borderId="0" xfId="313" applyFont="1" applyFill="1" applyAlignment="1">
      <alignment horizontal="center"/>
    </xf>
  </cellXfs>
  <cellStyles count="335">
    <cellStyle name="%" xfId="4"/>
    <cellStyle name="% 2" xfId="315"/>
    <cellStyle name="% 3" xfId="316"/>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0"/>
    <cellStyle name="20% - Accent2 2" xfId="271"/>
    <cellStyle name="20% - Accent3 2" xfId="272"/>
    <cellStyle name="20% - Accent4 2" xfId="273"/>
    <cellStyle name="20% - Accent5 2" xfId="274"/>
    <cellStyle name="20% - Accent6 2" xfId="275"/>
    <cellStyle name="40% - Accent1 2" xfId="276"/>
    <cellStyle name="40% - Accent2 2" xfId="277"/>
    <cellStyle name="40% - Accent3 2" xfId="278"/>
    <cellStyle name="40% - Accent4 2" xfId="279"/>
    <cellStyle name="40% - Accent5 2" xfId="280"/>
    <cellStyle name="40% - Accent6 2" xfId="281"/>
    <cellStyle name="60% - Accent1 2" xfId="282"/>
    <cellStyle name="60% - Accent2 2" xfId="283"/>
    <cellStyle name="60% - Accent3 2" xfId="284"/>
    <cellStyle name="60% - Accent4 2" xfId="285"/>
    <cellStyle name="60% - Accent5 2" xfId="286"/>
    <cellStyle name="60% - Accent6 2" xfId="287"/>
    <cellStyle name="Accent1 2" xfId="288"/>
    <cellStyle name="Accent2 2" xfId="289"/>
    <cellStyle name="Accent3 2" xfId="290"/>
    <cellStyle name="Accent4 2" xfId="291"/>
    <cellStyle name="Accent5 2" xfId="292"/>
    <cellStyle name="Accent6 2" xfId="293"/>
    <cellStyle name="Bad 2" xfId="294"/>
    <cellStyle name="Calculation 2" xfId="295"/>
    <cellStyle name="Check Cell 2" xfId="296"/>
    <cellStyle name="Comma" xfId="311" builtinId="3"/>
    <cellStyle name="Comma 2" xfId="2"/>
    <cellStyle name="Comma 2 2" xfId="250"/>
    <cellStyle name="Comma 2 3" xfId="317"/>
    <cellStyle name="Comma 2 4" xfId="318"/>
    <cellStyle name="Comma 3" xfId="251"/>
    <cellStyle name="Comma 3 2" xfId="319"/>
    <cellStyle name="Comma 3 2 2" xfId="320"/>
    <cellStyle name="Comma 3 3" xfId="321"/>
    <cellStyle name="Comma 3 4" xfId="322"/>
    <cellStyle name="Comma 3 5" xfId="323"/>
    <cellStyle name="Comma 4" xfId="252"/>
    <cellStyle name="Comma 4 2" xfId="324"/>
    <cellStyle name="Comma 4 3" xfId="325"/>
    <cellStyle name="Comma 5" xfId="326"/>
    <cellStyle name="Currency" xfId="314" builtinId="4"/>
    <cellStyle name="Currency 2" xfId="253"/>
    <cellStyle name="Currency 2 2" xfId="3"/>
    <cellStyle name="Currency 3" xfId="254"/>
    <cellStyle name="Explanatory Text 2" xfId="297"/>
    <cellStyle name="Good 2" xfId="298"/>
    <cellStyle name="Heading 1 2" xfId="299"/>
    <cellStyle name="Heading 2 2" xfId="300"/>
    <cellStyle name="Heading 3 2" xfId="301"/>
    <cellStyle name="Heading 4 2" xfId="302"/>
    <cellStyle name="Input 2" xfId="303"/>
    <cellStyle name="Linked Cell 2" xfId="304"/>
    <cellStyle name="Neutral 2" xfId="305"/>
    <cellStyle name="Normal" xfId="0" builtinId="0"/>
    <cellStyle name="Normal 2" xfId="255"/>
    <cellStyle name="Normal 2 2" xfId="327"/>
    <cellStyle name="Normal 2 3" xfId="328"/>
    <cellStyle name="Normal 3" xfId="256"/>
    <cellStyle name="Normal 3 2" xfId="329"/>
    <cellStyle name="Normal 3 3" xfId="330"/>
    <cellStyle name="Normal 4" xfId="331"/>
    <cellStyle name="Normal 5" xfId="332"/>
    <cellStyle name="Normal_boardpackage" xfId="267"/>
    <cellStyle name="Normal_Financial Report-Jun 30 2006 - FAS115" xfId="1"/>
    <cellStyle name="Normal_NonGAAP1" xfId="268"/>
    <cellStyle name="Normal_NonGAAP1_Press Release Stats (4) 2" xfId="312"/>
    <cellStyle name="Normal_Press Release Stats (4)" xfId="313"/>
    <cellStyle name="Note 2" xfId="306"/>
    <cellStyle name="Output 2" xfId="307"/>
    <cellStyle name="Percent" xfId="334" builtinId="5"/>
    <cellStyle name="Percent 2" xfId="257"/>
    <cellStyle name="Percent 2 2" xfId="258"/>
    <cellStyle name="Percent 3" xfId="259"/>
    <cellStyle name="Percent 3 2" xfId="269"/>
    <cellStyle name="Percent 4" xfId="333"/>
    <cellStyle name="PSChar" xfId="260"/>
    <cellStyle name="PSDate" xfId="261"/>
    <cellStyle name="PSDec" xfId="262"/>
    <cellStyle name="PSDetail" xfId="263"/>
    <cellStyle name="PSHeading" xfId="264"/>
    <cellStyle name="PSInt" xfId="265"/>
    <cellStyle name="PSSpacer" xfId="266"/>
    <cellStyle name="Title 2" xfId="308"/>
    <cellStyle name="Total 2" xfId="309"/>
    <cellStyle name="Warning Text 2" xfId="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2</xdr:rowOff>
    </xdr:from>
    <xdr:to>
      <xdr:col>8</xdr:col>
      <xdr:colOff>0</xdr:colOff>
      <xdr:row>66</xdr:row>
      <xdr:rowOff>152399</xdr:rowOff>
    </xdr:to>
    <xdr:sp macro="" textlink="">
      <xdr:nvSpPr>
        <xdr:cNvPr id="932" name="TextBox 931"/>
        <xdr:cNvSpPr txBox="1"/>
      </xdr:nvSpPr>
      <xdr:spPr>
        <a:xfrm>
          <a:off x="0" y="6347014"/>
          <a:ext cx="10542494" cy="4670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(2) For the three months ended June 30, 2017 and 2016, merger and strategic initiatives expense primarily related to our acquisition of</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International Securities Exchange, or </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ISE.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For the three months ended March 31, 2017, merger and strategic initiatives expense primarily related to our acquisitions of ISE,</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Boardvantage, Inc. and other strategic</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initiatives</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Refer to the non-GAAP information section of the earnings release for further discussion on why we consider merger and strategic initiatives expense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(3) During the three months ended June 30, 2017, in connection with the early extinguishment of our 5.25% senior unsecured notes issued in December 2010 and the $300 million repayment on our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we recorded a </a:t>
          </a:r>
          <a:r>
            <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charge of $10 million primarily related to a premium paid for early redemption.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(4) Restructuring charges for the three months ended June 30,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(5) For the three months ended June 30, 2016, the credit of $2 million pertains to the release of a previously recorded sublease loss reserve due to the early exit of a facility.</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(6) Other charge relates to wind down costs associated with an equity method investment that was previously written off, which is included in net income from unconsolidated investees in the Condensed Consolidated Statements of Income for the three months ended June 30, 2017.</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(7) For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the three months ended June 30, 2017, the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non-GAAP adjustment to the income tax provision primarily reflects the tax impact of each non-GAAP adjustment</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and the recognition of previously unrecognized</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tax benefits of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$4</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million</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associated with positions taken in prior years.</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For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the three months ended March 31, 2017, the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amount primarily reflects the tax impact of the above adjustments.  For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the three months ended June 30, 2016, the amount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includes the tax impact of the above adjustments as well as $27</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million in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tax expense due to an unfavorable tax ruling received during the three months ended June 30, 2016, the impact of which related to prior periods.</a:t>
          </a:r>
          <a:endParaRPr lang="en-US" sz="1000">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-1</xdr:rowOff>
    </xdr:from>
    <xdr:to>
      <xdr:col>8</xdr:col>
      <xdr:colOff>0</xdr:colOff>
      <xdr:row>59</xdr:row>
      <xdr:rowOff>67234</xdr:rowOff>
    </xdr:to>
    <xdr:sp macro="" textlink="">
      <xdr:nvSpPr>
        <xdr:cNvPr id="1346" name="TextBox 1345"/>
        <xdr:cNvSpPr txBox="1"/>
      </xdr:nvSpPr>
      <xdr:spPr>
        <a:xfrm>
          <a:off x="0" y="5277970"/>
          <a:ext cx="8606118"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(2) For the three months ended June 30, 2017 and 2016, merger and strategic initiatives expense primarily related to our acquisition of</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ISE.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For the three months ended March 31, 2017, merger and strategic initiatives expense primarily related to our acquisitions of ISE, Boardvantage, Inc. and other strategic</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initiatives</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Refer to the non-GAAP information section of the earnings release for further discussion on why we consider merger and strategic initiatives expense to be a non-GAAP adjustment.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(3) During the three months ended June 30, 2017, in connection with the early extinguishment of our 5.25% senior unsecured notes issued in December 2010 and the $300 million repayment on our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we recorded a charge </a:t>
          </a:r>
          <a:r>
            <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of $10 million primarily related to a premium paid for early redemption.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(4) Restructuring charges for the three months ended June 30,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(5) For the three months ended June 30, 2016, the credit of $2 million pertains to the release of a previously recorded sublease loss reserve due to the early exit of a facility.</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(6) U.S. GAAP operating margin equals U.S.</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GAAP operating income divided by total revenues less transaction-based expenses.</a:t>
          </a:r>
          <a:endParaRPr lang="en-US" sz="1000">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(7) Non-GAAP operating margin equals non-GAAP operating income divided by total revenues less transaction-based expenses.</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1</xdr:rowOff>
    </xdr:from>
    <xdr:to>
      <xdr:col>8</xdr:col>
      <xdr:colOff>0</xdr:colOff>
      <xdr:row>48</xdr:row>
      <xdr:rowOff>42334</xdr:rowOff>
    </xdr:to>
    <xdr:sp macro="" textlink="">
      <xdr:nvSpPr>
        <xdr:cNvPr id="610" name="TextBox 609"/>
        <xdr:cNvSpPr txBox="1"/>
      </xdr:nvSpPr>
      <xdr:spPr>
        <a:xfrm>
          <a:off x="0" y="4455584"/>
          <a:ext cx="8318500" cy="369358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(2) For the three months ended June 30, 2017 and 2016, merger and strategic initiatives expense primarily related to our acquisition of</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ISE.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For the three months ended March 31, 2017, merger and strategic initiatives expense primarily related to our acquisitions of ISE, Boardvantage, Inc. and other strategic</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initiatives</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  Refer to the non-GAAP information section of the earnings release for further discussion on why we consider merger and strategic initiatives expense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(3)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During the three months ended June 30, 2017, in connection with the early extinguishment of our 5.25% senior unsecured notes issued in December 2010 and the $300 million repayment on our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we recorded a </a:t>
          </a:r>
          <a:r>
            <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charge of $10 million primarily related to a premium paid for early redemption.    </a:t>
          </a:r>
        </a:p>
        <a:p>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(4) Restructuring charges for the three months ended June 30, 2016 are associated with our 2015 restructuring plan to improve performance, cut costs, and reduce spending and are primarily related to severance and other termination benefits, asset impairment charges and other charges. In June 2016, we completed our 2015 restructuring plan. Refer to the non-GAAP information section of the earnings release for further discussion of why we consider restructuring charges to be a non-GAAP adjustment.</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(5) For the three months ended June 30, 2016, the credit of $2 million pertains to the release of a previously recorded sublease loss reserve due to the early exit of a facility.</a:t>
          </a:r>
          <a:endParaRPr lang="en-US" sz="1000">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67</xdr:row>
      <xdr:rowOff>1</xdr:rowOff>
    </xdr:from>
    <xdr:ext cx="9728200" cy="1701799"/>
    <xdr:sp macro="" textlink="">
      <xdr:nvSpPr>
        <xdr:cNvPr id="176" name="Text Box 1"/>
        <xdr:cNvSpPr txBox="1">
          <a:spLocks noChangeArrowheads="1"/>
        </xdr:cNvSpPr>
      </xdr:nvSpPr>
      <xdr:spPr bwMode="auto">
        <a:xfrm>
          <a:off x="76200" y="11684001"/>
          <a:ext cx="9728200" cy="1701799"/>
        </a:xfrm>
        <a:prstGeom prst="rect">
          <a:avLst/>
        </a:prstGeom>
        <a:noFill/>
        <a:ln w="9525">
          <a:noFill/>
          <a:miter lim="800000"/>
          <a:headEnd/>
          <a:tailEnd/>
        </a:ln>
      </xdr:spPr>
      <xdr:txBody>
        <a:bodyPr vertOverflow="clip" wrap="square" lIns="27432" tIns="18288" rIns="0" bIns="0" anchor="t" upright="1"/>
        <a:lstStyle/>
        <a:p>
          <a:pPr rtl="0"/>
          <a:r>
            <a:rPr lang="en-US" sz="800" b="0" i="0" u="none" strike="noStrike" baseline="0">
              <a:solidFill>
                <a:srgbClr val="000000"/>
              </a:solidFill>
              <a:latin typeface="Verdana" pitchFamily="34" charset="0"/>
              <a:ea typeface="+mn-ea"/>
              <a:cs typeface="+mn-cs"/>
            </a:rPr>
            <a:t>(1) For the three months ended June 30, 2016, Nasdaq ISE, Nasdaq GEMX and Nasdaq MRX matched market share represents one day of trading volume</a:t>
          </a:r>
          <a:r>
            <a:rPr lang="en-US" sz="1100" b="0" i="0" baseline="0">
              <a:effectLst/>
              <a:latin typeface="+mn-lt"/>
              <a:ea typeface="+mn-ea"/>
              <a:cs typeface="+mn-cs"/>
            </a:rPr>
            <a:t>.</a:t>
          </a:r>
          <a:endParaRPr lang="en-US" sz="800">
            <a:effectLst/>
          </a:endParaRPr>
        </a:p>
        <a:p>
          <a:pPr algn="l" rtl="0">
            <a:defRPr sz="1000"/>
          </a:pPr>
          <a:r>
            <a:rPr lang="en-US" sz="800" b="0" i="0" u="none" strike="noStrike" baseline="0">
              <a:solidFill>
                <a:srgbClr val="000000"/>
              </a:solidFill>
              <a:latin typeface="Verdana" pitchFamily="34" charset="0"/>
            </a:rPr>
            <a:t>(2) Includes Finnish option contracts traded on EUREX Group.</a:t>
          </a:r>
        </a:p>
        <a:p>
          <a:pPr algn="l" rtl="0">
            <a:defRPr sz="1000"/>
          </a:pPr>
          <a:r>
            <a:rPr lang="en-US" sz="800" b="0" i="0" u="none" strike="noStrike" baseline="0">
              <a:solidFill>
                <a:srgbClr val="000000"/>
              </a:solidFill>
              <a:latin typeface="Verdana" pitchFamily="34" charset="0"/>
            </a:rPr>
            <a:t>(3) Includes transactions executed on The Nasdaq Stock Market's,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(4)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(5)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(6)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ysClr val="windowText" lastClr="000000"/>
              </a:solidFill>
              <a:latin typeface="Verdana" pitchFamily="34" charset="0"/>
            </a:rPr>
            <a:t>(7) Number of total listings on Nasdaq at period end, including</a:t>
          </a:r>
          <a:r>
            <a:rPr lang="en-US" sz="800" b="0" i="0" u="none" strike="noStrike" baseline="0">
              <a:solidFill>
                <a:srgbClr val="FF0000"/>
              </a:solidFill>
              <a:latin typeface="Verdana" pitchFamily="34" charset="0"/>
            </a:rPr>
            <a:t> </a:t>
          </a:r>
          <a:r>
            <a:rPr lang="en-US" sz="800" b="0" i="0" u="none" strike="noStrike" baseline="0">
              <a:solidFill>
                <a:sysClr val="windowText" lastClr="000000"/>
              </a:solidFill>
              <a:latin typeface="Verdana" pitchFamily="34" charset="0"/>
            </a:rPr>
            <a:t>345 separately listed ETPs at June 30, 2017, 332 at March 31, 2017 and 277 at June 30, 2016.</a:t>
          </a:r>
        </a:p>
        <a:p>
          <a:pPr algn="l" rtl="0">
            <a:defRPr sz="1000"/>
          </a:pPr>
          <a:r>
            <a:rPr lang="en-US" sz="800" b="0" i="0" u="none" strike="noStrike" baseline="0">
              <a:solidFill>
                <a:srgbClr val="000000"/>
              </a:solidFill>
              <a:latin typeface="Verdana" pitchFamily="34" charset="0"/>
            </a:rPr>
            <a:t>(8)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(9) Total contract value of orders signed during the period. </a:t>
          </a:r>
        </a:p>
        <a:p>
          <a:pPr algn="l" rtl="0">
            <a:defRPr sz="1000"/>
          </a:pPr>
          <a:r>
            <a:rPr lang="en-US" sz="800" b="0" i="0" u="none" strike="noStrike" baseline="0">
              <a:solidFill>
                <a:srgbClr val="000000"/>
              </a:solidFill>
              <a:latin typeface="Verdana" pitchFamily="34" charset="0"/>
            </a:rPr>
            <a:t>(10)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4"/>
  <sheetViews>
    <sheetView showGridLines="0" tabSelected="1" zoomScale="70" zoomScaleNormal="70" zoomScaleSheetLayoutView="100" workbookViewId="0">
      <pane xSplit="1" ySplit="8" topLeftCell="B9" activePane="bottomRight" state="frozen"/>
      <selection activeCell="E20" sqref="E20"/>
      <selection pane="topRight" activeCell="E20" sqref="E20"/>
      <selection pane="bottomLeft" activeCell="E20" sqref="E20"/>
      <selection pane="bottomRight" activeCell="F59" sqref="A1:F59"/>
    </sheetView>
  </sheetViews>
  <sheetFormatPr defaultColWidth="11.28515625" defaultRowHeight="12.75"/>
  <cols>
    <col min="1" max="1" width="68.5703125" style="16" customWidth="1"/>
    <col min="2" max="2" width="17.7109375" style="142" customWidth="1"/>
    <col min="3" max="3" width="2.7109375" style="11" customWidth="1"/>
    <col min="4" max="4" width="18.7109375" style="11" customWidth="1"/>
    <col min="5" max="5" width="2.7109375" style="11" customWidth="1"/>
    <col min="6" max="6" width="17.7109375" style="11" customWidth="1"/>
    <col min="7" max="220" width="11.28515625" style="16"/>
    <col min="221" max="221" width="61.5703125" style="16" customWidth="1"/>
    <col min="222" max="222" width="2.5703125" style="16" customWidth="1"/>
    <col min="223" max="223" width="13.7109375" style="16" bestFit="1" customWidth="1"/>
    <col min="224" max="224" width="1.7109375" style="16" customWidth="1"/>
    <col min="225" max="225" width="14.42578125" style="16" bestFit="1" customWidth="1"/>
    <col min="226" max="226" width="1.42578125" style="16" customWidth="1"/>
    <col min="227" max="227" width="14.42578125" style="16" bestFit="1" customWidth="1"/>
    <col min="228" max="228" width="1.7109375" style="16" customWidth="1"/>
    <col min="229" max="229" width="13.7109375" style="16" bestFit="1" customWidth="1"/>
    <col min="230" max="230" width="1.7109375" style="16" customWidth="1"/>
    <col min="231" max="231" width="13" style="16" bestFit="1" customWidth="1"/>
    <col min="232" max="476" width="11.28515625" style="16"/>
    <col min="477" max="477" width="61.5703125" style="16" customWidth="1"/>
    <col min="478" max="478" width="2.5703125" style="16" customWidth="1"/>
    <col min="479" max="479" width="13.7109375" style="16" bestFit="1" customWidth="1"/>
    <col min="480" max="480" width="1.7109375" style="16" customWidth="1"/>
    <col min="481" max="481" width="14.42578125" style="16" bestFit="1" customWidth="1"/>
    <col min="482" max="482" width="1.42578125" style="16" customWidth="1"/>
    <col min="483" max="483" width="14.42578125" style="16" bestFit="1" customWidth="1"/>
    <col min="484" max="484" width="1.7109375" style="16" customWidth="1"/>
    <col min="485" max="485" width="13.7109375" style="16" bestFit="1" customWidth="1"/>
    <col min="486" max="486" width="1.7109375" style="16" customWidth="1"/>
    <col min="487" max="487" width="13" style="16" bestFit="1" customWidth="1"/>
    <col min="488" max="732" width="11.28515625" style="16"/>
    <col min="733" max="733" width="61.5703125" style="16" customWidth="1"/>
    <col min="734" max="734" width="2.5703125" style="16" customWidth="1"/>
    <col min="735" max="735" width="13.7109375" style="16" bestFit="1" customWidth="1"/>
    <col min="736" max="736" width="1.7109375" style="16" customWidth="1"/>
    <col min="737" max="737" width="14.42578125" style="16" bestFit="1" customWidth="1"/>
    <col min="738" max="738" width="1.42578125" style="16" customWidth="1"/>
    <col min="739" max="739" width="14.42578125" style="16" bestFit="1" customWidth="1"/>
    <col min="740" max="740" width="1.7109375" style="16" customWidth="1"/>
    <col min="741" max="741" width="13.7109375" style="16" bestFit="1" customWidth="1"/>
    <col min="742" max="742" width="1.7109375" style="16" customWidth="1"/>
    <col min="743" max="743" width="13" style="16" bestFit="1" customWidth="1"/>
    <col min="744" max="988" width="11.28515625" style="16"/>
    <col min="989" max="989" width="61.5703125" style="16" customWidth="1"/>
    <col min="990" max="990" width="2.5703125" style="16" customWidth="1"/>
    <col min="991" max="991" width="13.7109375" style="16" bestFit="1" customWidth="1"/>
    <col min="992" max="992" width="1.7109375" style="16" customWidth="1"/>
    <col min="993" max="993" width="14.42578125" style="16" bestFit="1" customWidth="1"/>
    <col min="994" max="994" width="1.42578125" style="16" customWidth="1"/>
    <col min="995" max="995" width="14.42578125" style="16" bestFit="1" customWidth="1"/>
    <col min="996" max="996" width="1.7109375" style="16" customWidth="1"/>
    <col min="997" max="997" width="13.7109375" style="16" bestFit="1" customWidth="1"/>
    <col min="998" max="998" width="1.7109375" style="16" customWidth="1"/>
    <col min="999" max="999" width="13" style="16" bestFit="1" customWidth="1"/>
    <col min="1000" max="1244" width="11.28515625" style="16"/>
    <col min="1245" max="1245" width="61.5703125" style="16" customWidth="1"/>
    <col min="1246" max="1246" width="2.5703125" style="16" customWidth="1"/>
    <col min="1247" max="1247" width="13.7109375" style="16" bestFit="1" customWidth="1"/>
    <col min="1248" max="1248" width="1.7109375" style="16" customWidth="1"/>
    <col min="1249" max="1249" width="14.42578125" style="16" bestFit="1" customWidth="1"/>
    <col min="1250" max="1250" width="1.42578125" style="16" customWidth="1"/>
    <col min="1251" max="1251" width="14.42578125" style="16" bestFit="1" customWidth="1"/>
    <col min="1252" max="1252" width="1.7109375" style="16" customWidth="1"/>
    <col min="1253" max="1253" width="13.7109375" style="16" bestFit="1" customWidth="1"/>
    <col min="1254" max="1254" width="1.7109375" style="16" customWidth="1"/>
    <col min="1255" max="1255" width="13" style="16" bestFit="1" customWidth="1"/>
    <col min="1256" max="1500" width="11.28515625" style="16"/>
    <col min="1501" max="1501" width="61.5703125" style="16" customWidth="1"/>
    <col min="1502" max="1502" width="2.5703125" style="16" customWidth="1"/>
    <col min="1503" max="1503" width="13.7109375" style="16" bestFit="1" customWidth="1"/>
    <col min="1504" max="1504" width="1.7109375" style="16" customWidth="1"/>
    <col min="1505" max="1505" width="14.42578125" style="16" bestFit="1" customWidth="1"/>
    <col min="1506" max="1506" width="1.42578125" style="16" customWidth="1"/>
    <col min="1507" max="1507" width="14.42578125" style="16" bestFit="1" customWidth="1"/>
    <col min="1508" max="1508" width="1.7109375" style="16" customWidth="1"/>
    <col min="1509" max="1509" width="13.7109375" style="16" bestFit="1" customWidth="1"/>
    <col min="1510" max="1510" width="1.7109375" style="16" customWidth="1"/>
    <col min="1511" max="1511" width="13" style="16" bestFit="1" customWidth="1"/>
    <col min="1512" max="1756" width="11.28515625" style="16"/>
    <col min="1757" max="1757" width="61.5703125" style="16" customWidth="1"/>
    <col min="1758" max="1758" width="2.5703125" style="16" customWidth="1"/>
    <col min="1759" max="1759" width="13.7109375" style="16" bestFit="1" customWidth="1"/>
    <col min="1760" max="1760" width="1.7109375" style="16" customWidth="1"/>
    <col min="1761" max="1761" width="14.42578125" style="16" bestFit="1" customWidth="1"/>
    <col min="1762" max="1762" width="1.42578125" style="16" customWidth="1"/>
    <col min="1763" max="1763" width="14.42578125" style="16" bestFit="1" customWidth="1"/>
    <col min="1764" max="1764" width="1.7109375" style="16" customWidth="1"/>
    <col min="1765" max="1765" width="13.7109375" style="16" bestFit="1" customWidth="1"/>
    <col min="1766" max="1766" width="1.7109375" style="16" customWidth="1"/>
    <col min="1767" max="1767" width="13" style="16" bestFit="1" customWidth="1"/>
    <col min="1768" max="2012" width="11.28515625" style="16"/>
    <col min="2013" max="2013" width="61.5703125" style="16" customWidth="1"/>
    <col min="2014" max="2014" width="2.5703125" style="16" customWidth="1"/>
    <col min="2015" max="2015" width="13.7109375" style="16" bestFit="1" customWidth="1"/>
    <col min="2016" max="2016" width="1.7109375" style="16" customWidth="1"/>
    <col min="2017" max="2017" width="14.42578125" style="16" bestFit="1" customWidth="1"/>
    <col min="2018" max="2018" width="1.42578125" style="16" customWidth="1"/>
    <col min="2019" max="2019" width="14.42578125" style="16" bestFit="1" customWidth="1"/>
    <col min="2020" max="2020" width="1.7109375" style="16" customWidth="1"/>
    <col min="2021" max="2021" width="13.7109375" style="16" bestFit="1" customWidth="1"/>
    <col min="2022" max="2022" width="1.7109375" style="16" customWidth="1"/>
    <col min="2023" max="2023" width="13" style="16" bestFit="1" customWidth="1"/>
    <col min="2024" max="2268" width="11.28515625" style="16"/>
    <col min="2269" max="2269" width="61.5703125" style="16" customWidth="1"/>
    <col min="2270" max="2270" width="2.5703125" style="16" customWidth="1"/>
    <col min="2271" max="2271" width="13.7109375" style="16" bestFit="1" customWidth="1"/>
    <col min="2272" max="2272" width="1.7109375" style="16" customWidth="1"/>
    <col min="2273" max="2273" width="14.42578125" style="16" bestFit="1" customWidth="1"/>
    <col min="2274" max="2274" width="1.42578125" style="16" customWidth="1"/>
    <col min="2275" max="2275" width="14.42578125" style="16" bestFit="1" customWidth="1"/>
    <col min="2276" max="2276" width="1.7109375" style="16" customWidth="1"/>
    <col min="2277" max="2277" width="13.7109375" style="16" bestFit="1" customWidth="1"/>
    <col min="2278" max="2278" width="1.7109375" style="16" customWidth="1"/>
    <col min="2279" max="2279" width="13" style="16" bestFit="1" customWidth="1"/>
    <col min="2280" max="2524" width="11.28515625" style="16"/>
    <col min="2525" max="2525" width="61.5703125" style="16" customWidth="1"/>
    <col min="2526" max="2526" width="2.5703125" style="16" customWidth="1"/>
    <col min="2527" max="2527" width="13.7109375" style="16" bestFit="1" customWidth="1"/>
    <col min="2528" max="2528" width="1.7109375" style="16" customWidth="1"/>
    <col min="2529" max="2529" width="14.42578125" style="16" bestFit="1" customWidth="1"/>
    <col min="2530" max="2530" width="1.42578125" style="16" customWidth="1"/>
    <col min="2531" max="2531" width="14.42578125" style="16" bestFit="1" customWidth="1"/>
    <col min="2532" max="2532" width="1.7109375" style="16" customWidth="1"/>
    <col min="2533" max="2533" width="13.7109375" style="16" bestFit="1" customWidth="1"/>
    <col min="2534" max="2534" width="1.7109375" style="16" customWidth="1"/>
    <col min="2535" max="2535" width="13" style="16" bestFit="1" customWidth="1"/>
    <col min="2536" max="2780" width="11.28515625" style="16"/>
    <col min="2781" max="2781" width="61.5703125" style="16" customWidth="1"/>
    <col min="2782" max="2782" width="2.5703125" style="16" customWidth="1"/>
    <col min="2783" max="2783" width="13.7109375" style="16" bestFit="1" customWidth="1"/>
    <col min="2784" max="2784" width="1.7109375" style="16" customWidth="1"/>
    <col min="2785" max="2785" width="14.42578125" style="16" bestFit="1" customWidth="1"/>
    <col min="2786" max="2786" width="1.42578125" style="16" customWidth="1"/>
    <col min="2787" max="2787" width="14.42578125" style="16" bestFit="1" customWidth="1"/>
    <col min="2788" max="2788" width="1.7109375" style="16" customWidth="1"/>
    <col min="2789" max="2789" width="13.7109375" style="16" bestFit="1" customWidth="1"/>
    <col min="2790" max="2790" width="1.7109375" style="16" customWidth="1"/>
    <col min="2791" max="2791" width="13" style="16" bestFit="1" customWidth="1"/>
    <col min="2792" max="3036" width="11.28515625" style="16"/>
    <col min="3037" max="3037" width="61.5703125" style="16" customWidth="1"/>
    <col min="3038" max="3038" width="2.5703125" style="16" customWidth="1"/>
    <col min="3039" max="3039" width="13.7109375" style="16" bestFit="1" customWidth="1"/>
    <col min="3040" max="3040" width="1.7109375" style="16" customWidth="1"/>
    <col min="3041" max="3041" width="14.42578125" style="16" bestFit="1" customWidth="1"/>
    <col min="3042" max="3042" width="1.42578125" style="16" customWidth="1"/>
    <col min="3043" max="3043" width="14.42578125" style="16" bestFit="1" customWidth="1"/>
    <col min="3044" max="3044" width="1.7109375" style="16" customWidth="1"/>
    <col min="3045" max="3045" width="13.7109375" style="16" bestFit="1" customWidth="1"/>
    <col min="3046" max="3046" width="1.7109375" style="16" customWidth="1"/>
    <col min="3047" max="3047" width="13" style="16" bestFit="1" customWidth="1"/>
    <col min="3048" max="3292" width="11.28515625" style="16"/>
    <col min="3293" max="3293" width="61.5703125" style="16" customWidth="1"/>
    <col min="3294" max="3294" width="2.5703125" style="16" customWidth="1"/>
    <col min="3295" max="3295" width="13.7109375" style="16" bestFit="1" customWidth="1"/>
    <col min="3296" max="3296" width="1.7109375" style="16" customWidth="1"/>
    <col min="3297" max="3297" width="14.42578125" style="16" bestFit="1" customWidth="1"/>
    <col min="3298" max="3298" width="1.42578125" style="16" customWidth="1"/>
    <col min="3299" max="3299" width="14.42578125" style="16" bestFit="1" customWidth="1"/>
    <col min="3300" max="3300" width="1.7109375" style="16" customWidth="1"/>
    <col min="3301" max="3301" width="13.7109375" style="16" bestFit="1" customWidth="1"/>
    <col min="3302" max="3302" width="1.7109375" style="16" customWidth="1"/>
    <col min="3303" max="3303" width="13" style="16" bestFit="1" customWidth="1"/>
    <col min="3304" max="3548" width="11.28515625" style="16"/>
    <col min="3549" max="3549" width="61.5703125" style="16" customWidth="1"/>
    <col min="3550" max="3550" width="2.5703125" style="16" customWidth="1"/>
    <col min="3551" max="3551" width="13.7109375" style="16" bestFit="1" customWidth="1"/>
    <col min="3552" max="3552" width="1.7109375" style="16" customWidth="1"/>
    <col min="3553" max="3553" width="14.42578125" style="16" bestFit="1" customWidth="1"/>
    <col min="3554" max="3554" width="1.42578125" style="16" customWidth="1"/>
    <col min="3555" max="3555" width="14.42578125" style="16" bestFit="1" customWidth="1"/>
    <col min="3556" max="3556" width="1.7109375" style="16" customWidth="1"/>
    <col min="3557" max="3557" width="13.7109375" style="16" bestFit="1" customWidth="1"/>
    <col min="3558" max="3558" width="1.7109375" style="16" customWidth="1"/>
    <col min="3559" max="3559" width="13" style="16" bestFit="1" customWidth="1"/>
    <col min="3560" max="3804" width="11.28515625" style="16"/>
    <col min="3805" max="3805" width="61.5703125" style="16" customWidth="1"/>
    <col min="3806" max="3806" width="2.5703125" style="16" customWidth="1"/>
    <col min="3807" max="3807" width="13.7109375" style="16" bestFit="1" customWidth="1"/>
    <col min="3808" max="3808" width="1.7109375" style="16" customWidth="1"/>
    <col min="3809" max="3809" width="14.42578125" style="16" bestFit="1" customWidth="1"/>
    <col min="3810" max="3810" width="1.42578125" style="16" customWidth="1"/>
    <col min="3811" max="3811" width="14.42578125" style="16" bestFit="1" customWidth="1"/>
    <col min="3812" max="3812" width="1.7109375" style="16" customWidth="1"/>
    <col min="3813" max="3813" width="13.7109375" style="16" bestFit="1" customWidth="1"/>
    <col min="3814" max="3814" width="1.7109375" style="16" customWidth="1"/>
    <col min="3815" max="3815" width="13" style="16" bestFit="1" customWidth="1"/>
    <col min="3816" max="4060" width="11.28515625" style="16"/>
    <col min="4061" max="4061" width="61.5703125" style="16" customWidth="1"/>
    <col min="4062" max="4062" width="2.5703125" style="16" customWidth="1"/>
    <col min="4063" max="4063" width="13.7109375" style="16" bestFit="1" customWidth="1"/>
    <col min="4064" max="4064" width="1.7109375" style="16" customWidth="1"/>
    <col min="4065" max="4065" width="14.42578125" style="16" bestFit="1" customWidth="1"/>
    <col min="4066" max="4066" width="1.42578125" style="16" customWidth="1"/>
    <col min="4067" max="4067" width="14.42578125" style="16" bestFit="1" customWidth="1"/>
    <col min="4068" max="4068" width="1.7109375" style="16" customWidth="1"/>
    <col min="4069" max="4069" width="13.7109375" style="16" bestFit="1" customWidth="1"/>
    <col min="4070" max="4070" width="1.7109375" style="16" customWidth="1"/>
    <col min="4071" max="4071" width="13" style="16" bestFit="1" customWidth="1"/>
    <col min="4072" max="4316" width="11.28515625" style="16"/>
    <col min="4317" max="4317" width="61.5703125" style="16" customWidth="1"/>
    <col min="4318" max="4318" width="2.5703125" style="16" customWidth="1"/>
    <col min="4319" max="4319" width="13.7109375" style="16" bestFit="1" customWidth="1"/>
    <col min="4320" max="4320" width="1.7109375" style="16" customWidth="1"/>
    <col min="4321" max="4321" width="14.42578125" style="16" bestFit="1" customWidth="1"/>
    <col min="4322" max="4322" width="1.42578125" style="16" customWidth="1"/>
    <col min="4323" max="4323" width="14.42578125" style="16" bestFit="1" customWidth="1"/>
    <col min="4324" max="4324" width="1.7109375" style="16" customWidth="1"/>
    <col min="4325" max="4325" width="13.7109375" style="16" bestFit="1" customWidth="1"/>
    <col min="4326" max="4326" width="1.7109375" style="16" customWidth="1"/>
    <col min="4327" max="4327" width="13" style="16" bestFit="1" customWidth="1"/>
    <col min="4328" max="4572" width="11.28515625" style="16"/>
    <col min="4573" max="4573" width="61.5703125" style="16" customWidth="1"/>
    <col min="4574" max="4574" width="2.5703125" style="16" customWidth="1"/>
    <col min="4575" max="4575" width="13.7109375" style="16" bestFit="1" customWidth="1"/>
    <col min="4576" max="4576" width="1.7109375" style="16" customWidth="1"/>
    <col min="4577" max="4577" width="14.42578125" style="16" bestFit="1" customWidth="1"/>
    <col min="4578" max="4578" width="1.42578125" style="16" customWidth="1"/>
    <col min="4579" max="4579" width="14.42578125" style="16" bestFit="1" customWidth="1"/>
    <col min="4580" max="4580" width="1.7109375" style="16" customWidth="1"/>
    <col min="4581" max="4581" width="13.7109375" style="16" bestFit="1" customWidth="1"/>
    <col min="4582" max="4582" width="1.7109375" style="16" customWidth="1"/>
    <col min="4583" max="4583" width="13" style="16" bestFit="1" customWidth="1"/>
    <col min="4584" max="4828" width="11.28515625" style="16"/>
    <col min="4829" max="4829" width="61.5703125" style="16" customWidth="1"/>
    <col min="4830" max="4830" width="2.5703125" style="16" customWidth="1"/>
    <col min="4831" max="4831" width="13.7109375" style="16" bestFit="1" customWidth="1"/>
    <col min="4832" max="4832" width="1.7109375" style="16" customWidth="1"/>
    <col min="4833" max="4833" width="14.42578125" style="16" bestFit="1" customWidth="1"/>
    <col min="4834" max="4834" width="1.42578125" style="16" customWidth="1"/>
    <col min="4835" max="4835" width="14.42578125" style="16" bestFit="1" customWidth="1"/>
    <col min="4836" max="4836" width="1.7109375" style="16" customWidth="1"/>
    <col min="4837" max="4837" width="13.7109375" style="16" bestFit="1" customWidth="1"/>
    <col min="4838" max="4838" width="1.7109375" style="16" customWidth="1"/>
    <col min="4839" max="4839" width="13" style="16" bestFit="1" customWidth="1"/>
    <col min="4840" max="5084" width="11.28515625" style="16"/>
    <col min="5085" max="5085" width="61.5703125" style="16" customWidth="1"/>
    <col min="5086" max="5086" width="2.5703125" style="16" customWidth="1"/>
    <col min="5087" max="5087" width="13.7109375" style="16" bestFit="1" customWidth="1"/>
    <col min="5088" max="5088" width="1.7109375" style="16" customWidth="1"/>
    <col min="5089" max="5089" width="14.42578125" style="16" bestFit="1" customWidth="1"/>
    <col min="5090" max="5090" width="1.42578125" style="16" customWidth="1"/>
    <col min="5091" max="5091" width="14.42578125" style="16" bestFit="1" customWidth="1"/>
    <col min="5092" max="5092" width="1.7109375" style="16" customWidth="1"/>
    <col min="5093" max="5093" width="13.7109375" style="16" bestFit="1" customWidth="1"/>
    <col min="5094" max="5094" width="1.7109375" style="16" customWidth="1"/>
    <col min="5095" max="5095" width="13" style="16" bestFit="1" customWidth="1"/>
    <col min="5096" max="5340" width="11.28515625" style="16"/>
    <col min="5341" max="5341" width="61.5703125" style="16" customWidth="1"/>
    <col min="5342" max="5342" width="2.5703125" style="16" customWidth="1"/>
    <col min="5343" max="5343" width="13.7109375" style="16" bestFit="1" customWidth="1"/>
    <col min="5344" max="5344" width="1.7109375" style="16" customWidth="1"/>
    <col min="5345" max="5345" width="14.42578125" style="16" bestFit="1" customWidth="1"/>
    <col min="5346" max="5346" width="1.42578125" style="16" customWidth="1"/>
    <col min="5347" max="5347" width="14.42578125" style="16" bestFit="1" customWidth="1"/>
    <col min="5348" max="5348" width="1.7109375" style="16" customWidth="1"/>
    <col min="5349" max="5349" width="13.7109375" style="16" bestFit="1" customWidth="1"/>
    <col min="5350" max="5350" width="1.7109375" style="16" customWidth="1"/>
    <col min="5351" max="5351" width="13" style="16" bestFit="1" customWidth="1"/>
    <col min="5352" max="5596" width="11.28515625" style="16"/>
    <col min="5597" max="5597" width="61.5703125" style="16" customWidth="1"/>
    <col min="5598" max="5598" width="2.5703125" style="16" customWidth="1"/>
    <col min="5599" max="5599" width="13.7109375" style="16" bestFit="1" customWidth="1"/>
    <col min="5600" max="5600" width="1.7109375" style="16" customWidth="1"/>
    <col min="5601" max="5601" width="14.42578125" style="16" bestFit="1" customWidth="1"/>
    <col min="5602" max="5602" width="1.42578125" style="16" customWidth="1"/>
    <col min="5603" max="5603" width="14.42578125" style="16" bestFit="1" customWidth="1"/>
    <col min="5604" max="5604" width="1.7109375" style="16" customWidth="1"/>
    <col min="5605" max="5605" width="13.7109375" style="16" bestFit="1" customWidth="1"/>
    <col min="5606" max="5606" width="1.7109375" style="16" customWidth="1"/>
    <col min="5607" max="5607" width="13" style="16" bestFit="1" customWidth="1"/>
    <col min="5608" max="5852" width="11.28515625" style="16"/>
    <col min="5853" max="5853" width="61.5703125" style="16" customWidth="1"/>
    <col min="5854" max="5854" width="2.5703125" style="16" customWidth="1"/>
    <col min="5855" max="5855" width="13.7109375" style="16" bestFit="1" customWidth="1"/>
    <col min="5856" max="5856" width="1.7109375" style="16" customWidth="1"/>
    <col min="5857" max="5857" width="14.42578125" style="16" bestFit="1" customWidth="1"/>
    <col min="5858" max="5858" width="1.42578125" style="16" customWidth="1"/>
    <col min="5859" max="5859" width="14.42578125" style="16" bestFit="1" customWidth="1"/>
    <col min="5860" max="5860" width="1.7109375" style="16" customWidth="1"/>
    <col min="5861" max="5861" width="13.7109375" style="16" bestFit="1" customWidth="1"/>
    <col min="5862" max="5862" width="1.7109375" style="16" customWidth="1"/>
    <col min="5863" max="5863" width="13" style="16" bestFit="1" customWidth="1"/>
    <col min="5864" max="6108" width="11.28515625" style="16"/>
    <col min="6109" max="6109" width="61.5703125" style="16" customWidth="1"/>
    <col min="6110" max="6110" width="2.5703125" style="16" customWidth="1"/>
    <col min="6111" max="6111" width="13.7109375" style="16" bestFit="1" customWidth="1"/>
    <col min="6112" max="6112" width="1.7109375" style="16" customWidth="1"/>
    <col min="6113" max="6113" width="14.42578125" style="16" bestFit="1" customWidth="1"/>
    <col min="6114" max="6114" width="1.42578125" style="16" customWidth="1"/>
    <col min="6115" max="6115" width="14.42578125" style="16" bestFit="1" customWidth="1"/>
    <col min="6116" max="6116" width="1.7109375" style="16" customWidth="1"/>
    <col min="6117" max="6117" width="13.7109375" style="16" bestFit="1" customWidth="1"/>
    <col min="6118" max="6118" width="1.7109375" style="16" customWidth="1"/>
    <col min="6119" max="6119" width="13" style="16" bestFit="1" customWidth="1"/>
    <col min="6120" max="6364" width="11.28515625" style="16"/>
    <col min="6365" max="6365" width="61.5703125" style="16" customWidth="1"/>
    <col min="6366" max="6366" width="2.5703125" style="16" customWidth="1"/>
    <col min="6367" max="6367" width="13.7109375" style="16" bestFit="1" customWidth="1"/>
    <col min="6368" max="6368" width="1.7109375" style="16" customWidth="1"/>
    <col min="6369" max="6369" width="14.42578125" style="16" bestFit="1" customWidth="1"/>
    <col min="6370" max="6370" width="1.42578125" style="16" customWidth="1"/>
    <col min="6371" max="6371" width="14.42578125" style="16" bestFit="1" customWidth="1"/>
    <col min="6372" max="6372" width="1.7109375" style="16" customWidth="1"/>
    <col min="6373" max="6373" width="13.7109375" style="16" bestFit="1" customWidth="1"/>
    <col min="6374" max="6374" width="1.7109375" style="16" customWidth="1"/>
    <col min="6375" max="6375" width="13" style="16" bestFit="1" customWidth="1"/>
    <col min="6376" max="6620" width="11.28515625" style="16"/>
    <col min="6621" max="6621" width="61.5703125" style="16" customWidth="1"/>
    <col min="6622" max="6622" width="2.5703125" style="16" customWidth="1"/>
    <col min="6623" max="6623" width="13.7109375" style="16" bestFit="1" customWidth="1"/>
    <col min="6624" max="6624" width="1.7109375" style="16" customWidth="1"/>
    <col min="6625" max="6625" width="14.42578125" style="16" bestFit="1" customWidth="1"/>
    <col min="6626" max="6626" width="1.42578125" style="16" customWidth="1"/>
    <col min="6627" max="6627" width="14.42578125" style="16" bestFit="1" customWidth="1"/>
    <col min="6628" max="6628" width="1.7109375" style="16" customWidth="1"/>
    <col min="6629" max="6629" width="13.7109375" style="16" bestFit="1" customWidth="1"/>
    <col min="6630" max="6630" width="1.7109375" style="16" customWidth="1"/>
    <col min="6631" max="6631" width="13" style="16" bestFit="1" customWidth="1"/>
    <col min="6632" max="6876" width="11.28515625" style="16"/>
    <col min="6877" max="6877" width="61.5703125" style="16" customWidth="1"/>
    <col min="6878" max="6878" width="2.5703125" style="16" customWidth="1"/>
    <col min="6879" max="6879" width="13.7109375" style="16" bestFit="1" customWidth="1"/>
    <col min="6880" max="6880" width="1.7109375" style="16" customWidth="1"/>
    <col min="6881" max="6881" width="14.42578125" style="16" bestFit="1" customWidth="1"/>
    <col min="6882" max="6882" width="1.42578125" style="16" customWidth="1"/>
    <col min="6883" max="6883" width="14.42578125" style="16" bestFit="1" customWidth="1"/>
    <col min="6884" max="6884" width="1.7109375" style="16" customWidth="1"/>
    <col min="6885" max="6885" width="13.7109375" style="16" bestFit="1" customWidth="1"/>
    <col min="6886" max="6886" width="1.7109375" style="16" customWidth="1"/>
    <col min="6887" max="6887" width="13" style="16" bestFit="1" customWidth="1"/>
    <col min="6888" max="7132" width="11.28515625" style="16"/>
    <col min="7133" max="7133" width="61.5703125" style="16" customWidth="1"/>
    <col min="7134" max="7134" width="2.5703125" style="16" customWidth="1"/>
    <col min="7135" max="7135" width="13.7109375" style="16" bestFit="1" customWidth="1"/>
    <col min="7136" max="7136" width="1.7109375" style="16" customWidth="1"/>
    <col min="7137" max="7137" width="14.42578125" style="16" bestFit="1" customWidth="1"/>
    <col min="7138" max="7138" width="1.42578125" style="16" customWidth="1"/>
    <col min="7139" max="7139" width="14.42578125" style="16" bestFit="1" customWidth="1"/>
    <col min="7140" max="7140" width="1.7109375" style="16" customWidth="1"/>
    <col min="7141" max="7141" width="13.7109375" style="16" bestFit="1" customWidth="1"/>
    <col min="7142" max="7142" width="1.7109375" style="16" customWidth="1"/>
    <col min="7143" max="7143" width="13" style="16" bestFit="1" customWidth="1"/>
    <col min="7144" max="7388" width="11.28515625" style="16"/>
    <col min="7389" max="7389" width="61.5703125" style="16" customWidth="1"/>
    <col min="7390" max="7390" width="2.5703125" style="16" customWidth="1"/>
    <col min="7391" max="7391" width="13.7109375" style="16" bestFit="1" customWidth="1"/>
    <col min="7392" max="7392" width="1.7109375" style="16" customWidth="1"/>
    <col min="7393" max="7393" width="14.42578125" style="16" bestFit="1" customWidth="1"/>
    <col min="7394" max="7394" width="1.42578125" style="16" customWidth="1"/>
    <col min="7395" max="7395" width="14.42578125" style="16" bestFit="1" customWidth="1"/>
    <col min="7396" max="7396" width="1.7109375" style="16" customWidth="1"/>
    <col min="7397" max="7397" width="13.7109375" style="16" bestFit="1" customWidth="1"/>
    <col min="7398" max="7398" width="1.7109375" style="16" customWidth="1"/>
    <col min="7399" max="7399" width="13" style="16" bestFit="1" customWidth="1"/>
    <col min="7400" max="7644" width="11.28515625" style="16"/>
    <col min="7645" max="7645" width="61.5703125" style="16" customWidth="1"/>
    <col min="7646" max="7646" width="2.5703125" style="16" customWidth="1"/>
    <col min="7647" max="7647" width="13.7109375" style="16" bestFit="1" customWidth="1"/>
    <col min="7648" max="7648" width="1.7109375" style="16" customWidth="1"/>
    <col min="7649" max="7649" width="14.42578125" style="16" bestFit="1" customWidth="1"/>
    <col min="7650" max="7650" width="1.42578125" style="16" customWidth="1"/>
    <col min="7651" max="7651" width="14.42578125" style="16" bestFit="1" customWidth="1"/>
    <col min="7652" max="7652" width="1.7109375" style="16" customWidth="1"/>
    <col min="7653" max="7653" width="13.7109375" style="16" bestFit="1" customWidth="1"/>
    <col min="7654" max="7654" width="1.7109375" style="16" customWidth="1"/>
    <col min="7655" max="7655" width="13" style="16" bestFit="1" customWidth="1"/>
    <col min="7656" max="7900" width="11.28515625" style="16"/>
    <col min="7901" max="7901" width="61.5703125" style="16" customWidth="1"/>
    <col min="7902" max="7902" width="2.5703125" style="16" customWidth="1"/>
    <col min="7903" max="7903" width="13.7109375" style="16" bestFit="1" customWidth="1"/>
    <col min="7904" max="7904" width="1.7109375" style="16" customWidth="1"/>
    <col min="7905" max="7905" width="14.42578125" style="16" bestFit="1" customWidth="1"/>
    <col min="7906" max="7906" width="1.42578125" style="16" customWidth="1"/>
    <col min="7907" max="7907" width="14.42578125" style="16" bestFit="1" customWidth="1"/>
    <col min="7908" max="7908" width="1.7109375" style="16" customWidth="1"/>
    <col min="7909" max="7909" width="13.7109375" style="16" bestFit="1" customWidth="1"/>
    <col min="7910" max="7910" width="1.7109375" style="16" customWidth="1"/>
    <col min="7911" max="7911" width="13" style="16" bestFit="1" customWidth="1"/>
    <col min="7912" max="8156" width="11.28515625" style="16"/>
    <col min="8157" max="8157" width="61.5703125" style="16" customWidth="1"/>
    <col min="8158" max="8158" width="2.5703125" style="16" customWidth="1"/>
    <col min="8159" max="8159" width="13.7109375" style="16" bestFit="1" customWidth="1"/>
    <col min="8160" max="8160" width="1.7109375" style="16" customWidth="1"/>
    <col min="8161" max="8161" width="14.42578125" style="16" bestFit="1" customWidth="1"/>
    <col min="8162" max="8162" width="1.42578125" style="16" customWidth="1"/>
    <col min="8163" max="8163" width="14.42578125" style="16" bestFit="1" customWidth="1"/>
    <col min="8164" max="8164" width="1.7109375" style="16" customWidth="1"/>
    <col min="8165" max="8165" width="13.7109375" style="16" bestFit="1" customWidth="1"/>
    <col min="8166" max="8166" width="1.7109375" style="16" customWidth="1"/>
    <col min="8167" max="8167" width="13" style="16" bestFit="1" customWidth="1"/>
    <col min="8168" max="8412" width="11.28515625" style="16"/>
    <col min="8413" max="8413" width="61.5703125" style="16" customWidth="1"/>
    <col min="8414" max="8414" width="2.5703125" style="16" customWidth="1"/>
    <col min="8415" max="8415" width="13.7109375" style="16" bestFit="1" customWidth="1"/>
    <col min="8416" max="8416" width="1.7109375" style="16" customWidth="1"/>
    <col min="8417" max="8417" width="14.42578125" style="16" bestFit="1" customWidth="1"/>
    <col min="8418" max="8418" width="1.42578125" style="16" customWidth="1"/>
    <col min="8419" max="8419" width="14.42578125" style="16" bestFit="1" customWidth="1"/>
    <col min="8420" max="8420" width="1.7109375" style="16" customWidth="1"/>
    <col min="8421" max="8421" width="13.7109375" style="16" bestFit="1" customWidth="1"/>
    <col min="8422" max="8422" width="1.7109375" style="16" customWidth="1"/>
    <col min="8423" max="8423" width="13" style="16" bestFit="1" customWidth="1"/>
    <col min="8424" max="8668" width="11.28515625" style="16"/>
    <col min="8669" max="8669" width="61.5703125" style="16" customWidth="1"/>
    <col min="8670" max="8670" width="2.5703125" style="16" customWidth="1"/>
    <col min="8671" max="8671" width="13.7109375" style="16" bestFit="1" customWidth="1"/>
    <col min="8672" max="8672" width="1.7109375" style="16" customWidth="1"/>
    <col min="8673" max="8673" width="14.42578125" style="16" bestFit="1" customWidth="1"/>
    <col min="8674" max="8674" width="1.42578125" style="16" customWidth="1"/>
    <col min="8675" max="8675" width="14.42578125" style="16" bestFit="1" customWidth="1"/>
    <col min="8676" max="8676" width="1.7109375" style="16" customWidth="1"/>
    <col min="8677" max="8677" width="13.7109375" style="16" bestFit="1" customWidth="1"/>
    <col min="8678" max="8678" width="1.7109375" style="16" customWidth="1"/>
    <col min="8679" max="8679" width="13" style="16" bestFit="1" customWidth="1"/>
    <col min="8680" max="8924" width="11.28515625" style="16"/>
    <col min="8925" max="8925" width="61.5703125" style="16" customWidth="1"/>
    <col min="8926" max="8926" width="2.5703125" style="16" customWidth="1"/>
    <col min="8927" max="8927" width="13.7109375" style="16" bestFit="1" customWidth="1"/>
    <col min="8928" max="8928" width="1.7109375" style="16" customWidth="1"/>
    <col min="8929" max="8929" width="14.42578125" style="16" bestFit="1" customWidth="1"/>
    <col min="8930" max="8930" width="1.42578125" style="16" customWidth="1"/>
    <col min="8931" max="8931" width="14.42578125" style="16" bestFit="1" customWidth="1"/>
    <col min="8932" max="8932" width="1.7109375" style="16" customWidth="1"/>
    <col min="8933" max="8933" width="13.7109375" style="16" bestFit="1" customWidth="1"/>
    <col min="8934" max="8934" width="1.7109375" style="16" customWidth="1"/>
    <col min="8935" max="8935" width="13" style="16" bestFit="1" customWidth="1"/>
    <col min="8936" max="9180" width="11.28515625" style="16"/>
    <col min="9181" max="9181" width="61.5703125" style="16" customWidth="1"/>
    <col min="9182" max="9182" width="2.5703125" style="16" customWidth="1"/>
    <col min="9183" max="9183" width="13.7109375" style="16" bestFit="1" customWidth="1"/>
    <col min="9184" max="9184" width="1.7109375" style="16" customWidth="1"/>
    <col min="9185" max="9185" width="14.42578125" style="16" bestFit="1" customWidth="1"/>
    <col min="9186" max="9186" width="1.42578125" style="16" customWidth="1"/>
    <col min="9187" max="9187" width="14.42578125" style="16" bestFit="1" customWidth="1"/>
    <col min="9188" max="9188" width="1.7109375" style="16" customWidth="1"/>
    <col min="9189" max="9189" width="13.7109375" style="16" bestFit="1" customWidth="1"/>
    <col min="9190" max="9190" width="1.7109375" style="16" customWidth="1"/>
    <col min="9191" max="9191" width="13" style="16" bestFit="1" customWidth="1"/>
    <col min="9192" max="9436" width="11.28515625" style="16"/>
    <col min="9437" max="9437" width="61.5703125" style="16" customWidth="1"/>
    <col min="9438" max="9438" width="2.5703125" style="16" customWidth="1"/>
    <col min="9439" max="9439" width="13.7109375" style="16" bestFit="1" customWidth="1"/>
    <col min="9440" max="9440" width="1.7109375" style="16" customWidth="1"/>
    <col min="9441" max="9441" width="14.42578125" style="16" bestFit="1" customWidth="1"/>
    <col min="9442" max="9442" width="1.42578125" style="16" customWidth="1"/>
    <col min="9443" max="9443" width="14.42578125" style="16" bestFit="1" customWidth="1"/>
    <col min="9444" max="9444" width="1.7109375" style="16" customWidth="1"/>
    <col min="9445" max="9445" width="13.7109375" style="16" bestFit="1" customWidth="1"/>
    <col min="9446" max="9446" width="1.7109375" style="16" customWidth="1"/>
    <col min="9447" max="9447" width="13" style="16" bestFit="1" customWidth="1"/>
    <col min="9448" max="9692" width="11.28515625" style="16"/>
    <col min="9693" max="9693" width="61.5703125" style="16" customWidth="1"/>
    <col min="9694" max="9694" width="2.5703125" style="16" customWidth="1"/>
    <col min="9695" max="9695" width="13.7109375" style="16" bestFit="1" customWidth="1"/>
    <col min="9696" max="9696" width="1.7109375" style="16" customWidth="1"/>
    <col min="9697" max="9697" width="14.42578125" style="16" bestFit="1" customWidth="1"/>
    <col min="9698" max="9698" width="1.42578125" style="16" customWidth="1"/>
    <col min="9699" max="9699" width="14.42578125" style="16" bestFit="1" customWidth="1"/>
    <col min="9700" max="9700" width="1.7109375" style="16" customWidth="1"/>
    <col min="9701" max="9701" width="13.7109375" style="16" bestFit="1" customWidth="1"/>
    <col min="9702" max="9702" width="1.7109375" style="16" customWidth="1"/>
    <col min="9703" max="9703" width="13" style="16" bestFit="1" customWidth="1"/>
    <col min="9704" max="9948" width="11.28515625" style="16"/>
    <col min="9949" max="9949" width="61.5703125" style="16" customWidth="1"/>
    <col min="9950" max="9950" width="2.5703125" style="16" customWidth="1"/>
    <col min="9951" max="9951" width="13.7109375" style="16" bestFit="1" customWidth="1"/>
    <col min="9952" max="9952" width="1.7109375" style="16" customWidth="1"/>
    <col min="9953" max="9953" width="14.42578125" style="16" bestFit="1" customWidth="1"/>
    <col min="9954" max="9954" width="1.42578125" style="16" customWidth="1"/>
    <col min="9955" max="9955" width="14.42578125" style="16" bestFit="1" customWidth="1"/>
    <col min="9956" max="9956" width="1.7109375" style="16" customWidth="1"/>
    <col min="9957" max="9957" width="13.7109375" style="16" bestFit="1" customWidth="1"/>
    <col min="9958" max="9958" width="1.7109375" style="16" customWidth="1"/>
    <col min="9959" max="9959" width="13" style="16" bestFit="1" customWidth="1"/>
    <col min="9960" max="10204" width="11.28515625" style="16"/>
    <col min="10205" max="10205" width="61.5703125" style="16" customWidth="1"/>
    <col min="10206" max="10206" width="2.5703125" style="16" customWidth="1"/>
    <col min="10207" max="10207" width="13.7109375" style="16" bestFit="1" customWidth="1"/>
    <col min="10208" max="10208" width="1.7109375" style="16" customWidth="1"/>
    <col min="10209" max="10209" width="14.42578125" style="16" bestFit="1" customWidth="1"/>
    <col min="10210" max="10210" width="1.42578125" style="16" customWidth="1"/>
    <col min="10211" max="10211" width="14.42578125" style="16" bestFit="1" customWidth="1"/>
    <col min="10212" max="10212" width="1.7109375" style="16" customWidth="1"/>
    <col min="10213" max="10213" width="13.7109375" style="16" bestFit="1" customWidth="1"/>
    <col min="10214" max="10214" width="1.7109375" style="16" customWidth="1"/>
    <col min="10215" max="10215" width="13" style="16" bestFit="1" customWidth="1"/>
    <col min="10216" max="10460" width="11.28515625" style="16"/>
    <col min="10461" max="10461" width="61.5703125" style="16" customWidth="1"/>
    <col min="10462" max="10462" width="2.5703125" style="16" customWidth="1"/>
    <col min="10463" max="10463" width="13.7109375" style="16" bestFit="1" customWidth="1"/>
    <col min="10464" max="10464" width="1.7109375" style="16" customWidth="1"/>
    <col min="10465" max="10465" width="14.42578125" style="16" bestFit="1" customWidth="1"/>
    <col min="10466" max="10466" width="1.42578125" style="16" customWidth="1"/>
    <col min="10467" max="10467" width="14.42578125" style="16" bestFit="1" customWidth="1"/>
    <col min="10468" max="10468" width="1.7109375" style="16" customWidth="1"/>
    <col min="10469" max="10469" width="13.7109375" style="16" bestFit="1" customWidth="1"/>
    <col min="10470" max="10470" width="1.7109375" style="16" customWidth="1"/>
    <col min="10471" max="10471" width="13" style="16" bestFit="1" customWidth="1"/>
    <col min="10472" max="10716" width="11.28515625" style="16"/>
    <col min="10717" max="10717" width="61.5703125" style="16" customWidth="1"/>
    <col min="10718" max="10718" width="2.5703125" style="16" customWidth="1"/>
    <col min="10719" max="10719" width="13.7109375" style="16" bestFit="1" customWidth="1"/>
    <col min="10720" max="10720" width="1.7109375" style="16" customWidth="1"/>
    <col min="10721" max="10721" width="14.42578125" style="16" bestFit="1" customWidth="1"/>
    <col min="10722" max="10722" width="1.42578125" style="16" customWidth="1"/>
    <col min="10723" max="10723" width="14.42578125" style="16" bestFit="1" customWidth="1"/>
    <col min="10724" max="10724" width="1.7109375" style="16" customWidth="1"/>
    <col min="10725" max="10725" width="13.7109375" style="16" bestFit="1" customWidth="1"/>
    <col min="10726" max="10726" width="1.7109375" style="16" customWidth="1"/>
    <col min="10727" max="10727" width="13" style="16" bestFit="1" customWidth="1"/>
    <col min="10728" max="10972" width="11.28515625" style="16"/>
    <col min="10973" max="10973" width="61.5703125" style="16" customWidth="1"/>
    <col min="10974" max="10974" width="2.5703125" style="16" customWidth="1"/>
    <col min="10975" max="10975" width="13.7109375" style="16" bestFit="1" customWidth="1"/>
    <col min="10976" max="10976" width="1.7109375" style="16" customWidth="1"/>
    <col min="10977" max="10977" width="14.42578125" style="16" bestFit="1" customWidth="1"/>
    <col min="10978" max="10978" width="1.42578125" style="16" customWidth="1"/>
    <col min="10979" max="10979" width="14.42578125" style="16" bestFit="1" customWidth="1"/>
    <col min="10980" max="10980" width="1.7109375" style="16" customWidth="1"/>
    <col min="10981" max="10981" width="13.7109375" style="16" bestFit="1" customWidth="1"/>
    <col min="10982" max="10982" width="1.7109375" style="16" customWidth="1"/>
    <col min="10983" max="10983" width="13" style="16" bestFit="1" customWidth="1"/>
    <col min="10984" max="11228" width="11.28515625" style="16"/>
    <col min="11229" max="11229" width="61.5703125" style="16" customWidth="1"/>
    <col min="11230" max="11230" width="2.5703125" style="16" customWidth="1"/>
    <col min="11231" max="11231" width="13.7109375" style="16" bestFit="1" customWidth="1"/>
    <col min="11232" max="11232" width="1.7109375" style="16" customWidth="1"/>
    <col min="11233" max="11233" width="14.42578125" style="16" bestFit="1" customWidth="1"/>
    <col min="11234" max="11234" width="1.42578125" style="16" customWidth="1"/>
    <col min="11235" max="11235" width="14.42578125" style="16" bestFit="1" customWidth="1"/>
    <col min="11236" max="11236" width="1.7109375" style="16" customWidth="1"/>
    <col min="11237" max="11237" width="13.7109375" style="16" bestFit="1" customWidth="1"/>
    <col min="11238" max="11238" width="1.7109375" style="16" customWidth="1"/>
    <col min="11239" max="11239" width="13" style="16" bestFit="1" customWidth="1"/>
    <col min="11240" max="11484" width="11.28515625" style="16"/>
    <col min="11485" max="11485" width="61.5703125" style="16" customWidth="1"/>
    <col min="11486" max="11486" width="2.5703125" style="16" customWidth="1"/>
    <col min="11487" max="11487" width="13.7109375" style="16" bestFit="1" customWidth="1"/>
    <col min="11488" max="11488" width="1.7109375" style="16" customWidth="1"/>
    <col min="11489" max="11489" width="14.42578125" style="16" bestFit="1" customWidth="1"/>
    <col min="11490" max="11490" width="1.42578125" style="16" customWidth="1"/>
    <col min="11491" max="11491" width="14.42578125" style="16" bestFit="1" customWidth="1"/>
    <col min="11492" max="11492" width="1.7109375" style="16" customWidth="1"/>
    <col min="11493" max="11493" width="13.7109375" style="16" bestFit="1" customWidth="1"/>
    <col min="11494" max="11494" width="1.7109375" style="16" customWidth="1"/>
    <col min="11495" max="11495" width="13" style="16" bestFit="1" customWidth="1"/>
    <col min="11496" max="11740" width="11.28515625" style="16"/>
    <col min="11741" max="11741" width="61.5703125" style="16" customWidth="1"/>
    <col min="11742" max="11742" width="2.5703125" style="16" customWidth="1"/>
    <col min="11743" max="11743" width="13.7109375" style="16" bestFit="1" customWidth="1"/>
    <col min="11744" max="11744" width="1.7109375" style="16" customWidth="1"/>
    <col min="11745" max="11745" width="14.42578125" style="16" bestFit="1" customWidth="1"/>
    <col min="11746" max="11746" width="1.42578125" style="16" customWidth="1"/>
    <col min="11747" max="11747" width="14.42578125" style="16" bestFit="1" customWidth="1"/>
    <col min="11748" max="11748" width="1.7109375" style="16" customWidth="1"/>
    <col min="11749" max="11749" width="13.7109375" style="16" bestFit="1" customWidth="1"/>
    <col min="11750" max="11750" width="1.7109375" style="16" customWidth="1"/>
    <col min="11751" max="11751" width="13" style="16" bestFit="1" customWidth="1"/>
    <col min="11752" max="11996" width="11.28515625" style="16"/>
    <col min="11997" max="11997" width="61.5703125" style="16" customWidth="1"/>
    <col min="11998" max="11998" width="2.5703125" style="16" customWidth="1"/>
    <col min="11999" max="11999" width="13.7109375" style="16" bestFit="1" customWidth="1"/>
    <col min="12000" max="12000" width="1.7109375" style="16" customWidth="1"/>
    <col min="12001" max="12001" width="14.42578125" style="16" bestFit="1" customWidth="1"/>
    <col min="12002" max="12002" width="1.42578125" style="16" customWidth="1"/>
    <col min="12003" max="12003" width="14.42578125" style="16" bestFit="1" customWidth="1"/>
    <col min="12004" max="12004" width="1.7109375" style="16" customWidth="1"/>
    <col min="12005" max="12005" width="13.7109375" style="16" bestFit="1" customWidth="1"/>
    <col min="12006" max="12006" width="1.7109375" style="16" customWidth="1"/>
    <col min="12007" max="12007" width="13" style="16" bestFit="1" customWidth="1"/>
    <col min="12008" max="12252" width="11.28515625" style="16"/>
    <col min="12253" max="12253" width="61.5703125" style="16" customWidth="1"/>
    <col min="12254" max="12254" width="2.5703125" style="16" customWidth="1"/>
    <col min="12255" max="12255" width="13.7109375" style="16" bestFit="1" customWidth="1"/>
    <col min="12256" max="12256" width="1.7109375" style="16" customWidth="1"/>
    <col min="12257" max="12257" width="14.42578125" style="16" bestFit="1" customWidth="1"/>
    <col min="12258" max="12258" width="1.42578125" style="16" customWidth="1"/>
    <col min="12259" max="12259" width="14.42578125" style="16" bestFit="1" customWidth="1"/>
    <col min="12260" max="12260" width="1.7109375" style="16" customWidth="1"/>
    <col min="12261" max="12261" width="13.7109375" style="16" bestFit="1" customWidth="1"/>
    <col min="12262" max="12262" width="1.7109375" style="16" customWidth="1"/>
    <col min="12263" max="12263" width="13" style="16" bestFit="1" customWidth="1"/>
    <col min="12264" max="12508" width="11.28515625" style="16"/>
    <col min="12509" max="12509" width="61.5703125" style="16" customWidth="1"/>
    <col min="12510" max="12510" width="2.5703125" style="16" customWidth="1"/>
    <col min="12511" max="12511" width="13.7109375" style="16" bestFit="1" customWidth="1"/>
    <col min="12512" max="12512" width="1.7109375" style="16" customWidth="1"/>
    <col min="12513" max="12513" width="14.42578125" style="16" bestFit="1" customWidth="1"/>
    <col min="12514" max="12514" width="1.42578125" style="16" customWidth="1"/>
    <col min="12515" max="12515" width="14.42578125" style="16" bestFit="1" customWidth="1"/>
    <col min="12516" max="12516" width="1.7109375" style="16" customWidth="1"/>
    <col min="12517" max="12517" width="13.7109375" style="16" bestFit="1" customWidth="1"/>
    <col min="12518" max="12518" width="1.7109375" style="16" customWidth="1"/>
    <col min="12519" max="12519" width="13" style="16" bestFit="1" customWidth="1"/>
    <col min="12520" max="12764" width="11.28515625" style="16"/>
    <col min="12765" max="12765" width="61.5703125" style="16" customWidth="1"/>
    <col min="12766" max="12766" width="2.5703125" style="16" customWidth="1"/>
    <col min="12767" max="12767" width="13.7109375" style="16" bestFit="1" customWidth="1"/>
    <col min="12768" max="12768" width="1.7109375" style="16" customWidth="1"/>
    <col min="12769" max="12769" width="14.42578125" style="16" bestFit="1" customWidth="1"/>
    <col min="12770" max="12770" width="1.42578125" style="16" customWidth="1"/>
    <col min="12771" max="12771" width="14.42578125" style="16" bestFit="1" customWidth="1"/>
    <col min="12772" max="12772" width="1.7109375" style="16" customWidth="1"/>
    <col min="12773" max="12773" width="13.7109375" style="16" bestFit="1" customWidth="1"/>
    <col min="12774" max="12774" width="1.7109375" style="16" customWidth="1"/>
    <col min="12775" max="12775" width="13" style="16" bestFit="1" customWidth="1"/>
    <col min="12776" max="13020" width="11.28515625" style="16"/>
    <col min="13021" max="13021" width="61.5703125" style="16" customWidth="1"/>
    <col min="13022" max="13022" width="2.5703125" style="16" customWidth="1"/>
    <col min="13023" max="13023" width="13.7109375" style="16" bestFit="1" customWidth="1"/>
    <col min="13024" max="13024" width="1.7109375" style="16" customWidth="1"/>
    <col min="13025" max="13025" width="14.42578125" style="16" bestFit="1" customWidth="1"/>
    <col min="13026" max="13026" width="1.42578125" style="16" customWidth="1"/>
    <col min="13027" max="13027" width="14.42578125" style="16" bestFit="1" customWidth="1"/>
    <col min="13028" max="13028" width="1.7109375" style="16" customWidth="1"/>
    <col min="13029" max="13029" width="13.7109375" style="16" bestFit="1" customWidth="1"/>
    <col min="13030" max="13030" width="1.7109375" style="16" customWidth="1"/>
    <col min="13031" max="13031" width="13" style="16" bestFit="1" customWidth="1"/>
    <col min="13032" max="13276" width="11.28515625" style="16"/>
    <col min="13277" max="13277" width="61.5703125" style="16" customWidth="1"/>
    <col min="13278" max="13278" width="2.5703125" style="16" customWidth="1"/>
    <col min="13279" max="13279" width="13.7109375" style="16" bestFit="1" customWidth="1"/>
    <col min="13280" max="13280" width="1.7109375" style="16" customWidth="1"/>
    <col min="13281" max="13281" width="14.42578125" style="16" bestFit="1" customWidth="1"/>
    <col min="13282" max="13282" width="1.42578125" style="16" customWidth="1"/>
    <col min="13283" max="13283" width="14.42578125" style="16" bestFit="1" customWidth="1"/>
    <col min="13284" max="13284" width="1.7109375" style="16" customWidth="1"/>
    <col min="13285" max="13285" width="13.7109375" style="16" bestFit="1" customWidth="1"/>
    <col min="13286" max="13286" width="1.7109375" style="16" customWidth="1"/>
    <col min="13287" max="13287" width="13" style="16" bestFit="1" customWidth="1"/>
    <col min="13288" max="13532" width="11.28515625" style="16"/>
    <col min="13533" max="13533" width="61.5703125" style="16" customWidth="1"/>
    <col min="13534" max="13534" width="2.5703125" style="16" customWidth="1"/>
    <col min="13535" max="13535" width="13.7109375" style="16" bestFit="1" customWidth="1"/>
    <col min="13536" max="13536" width="1.7109375" style="16" customWidth="1"/>
    <col min="13537" max="13537" width="14.42578125" style="16" bestFit="1" customWidth="1"/>
    <col min="13538" max="13538" width="1.42578125" style="16" customWidth="1"/>
    <col min="13539" max="13539" width="14.42578125" style="16" bestFit="1" customWidth="1"/>
    <col min="13540" max="13540" width="1.7109375" style="16" customWidth="1"/>
    <col min="13541" max="13541" width="13.7109375" style="16" bestFit="1" customWidth="1"/>
    <col min="13542" max="13542" width="1.7109375" style="16" customWidth="1"/>
    <col min="13543" max="13543" width="13" style="16" bestFit="1" customWidth="1"/>
    <col min="13544" max="13788" width="11.28515625" style="16"/>
    <col min="13789" max="13789" width="61.5703125" style="16" customWidth="1"/>
    <col min="13790" max="13790" width="2.5703125" style="16" customWidth="1"/>
    <col min="13791" max="13791" width="13.7109375" style="16" bestFit="1" customWidth="1"/>
    <col min="13792" max="13792" width="1.7109375" style="16" customWidth="1"/>
    <col min="13793" max="13793" width="14.42578125" style="16" bestFit="1" customWidth="1"/>
    <col min="13794" max="13794" width="1.42578125" style="16" customWidth="1"/>
    <col min="13795" max="13795" width="14.42578125" style="16" bestFit="1" customWidth="1"/>
    <col min="13796" max="13796" width="1.7109375" style="16" customWidth="1"/>
    <col min="13797" max="13797" width="13.7109375" style="16" bestFit="1" customWidth="1"/>
    <col min="13798" max="13798" width="1.7109375" style="16" customWidth="1"/>
    <col min="13799" max="13799" width="13" style="16" bestFit="1" customWidth="1"/>
    <col min="13800" max="14044" width="11.28515625" style="16"/>
    <col min="14045" max="14045" width="61.5703125" style="16" customWidth="1"/>
    <col min="14046" max="14046" width="2.5703125" style="16" customWidth="1"/>
    <col min="14047" max="14047" width="13.7109375" style="16" bestFit="1" customWidth="1"/>
    <col min="14048" max="14048" width="1.7109375" style="16" customWidth="1"/>
    <col min="14049" max="14049" width="14.42578125" style="16" bestFit="1" customWidth="1"/>
    <col min="14050" max="14050" width="1.42578125" style="16" customWidth="1"/>
    <col min="14051" max="14051" width="14.42578125" style="16" bestFit="1" customWidth="1"/>
    <col min="14052" max="14052" width="1.7109375" style="16" customWidth="1"/>
    <col min="14053" max="14053" width="13.7109375" style="16" bestFit="1" customWidth="1"/>
    <col min="14054" max="14054" width="1.7109375" style="16" customWidth="1"/>
    <col min="14055" max="14055" width="13" style="16" bestFit="1" customWidth="1"/>
    <col min="14056" max="14300" width="11.28515625" style="16"/>
    <col min="14301" max="14301" width="61.5703125" style="16" customWidth="1"/>
    <col min="14302" max="14302" width="2.5703125" style="16" customWidth="1"/>
    <col min="14303" max="14303" width="13.7109375" style="16" bestFit="1" customWidth="1"/>
    <col min="14304" max="14304" width="1.7109375" style="16" customWidth="1"/>
    <col min="14305" max="14305" width="14.42578125" style="16" bestFit="1" customWidth="1"/>
    <col min="14306" max="14306" width="1.42578125" style="16" customWidth="1"/>
    <col min="14307" max="14307" width="14.42578125" style="16" bestFit="1" customWidth="1"/>
    <col min="14308" max="14308" width="1.7109375" style="16" customWidth="1"/>
    <col min="14309" max="14309" width="13.7109375" style="16" bestFit="1" customWidth="1"/>
    <col min="14310" max="14310" width="1.7109375" style="16" customWidth="1"/>
    <col min="14311" max="14311" width="13" style="16" bestFit="1" customWidth="1"/>
    <col min="14312" max="14556" width="11.28515625" style="16"/>
    <col min="14557" max="14557" width="61.5703125" style="16" customWidth="1"/>
    <col min="14558" max="14558" width="2.5703125" style="16" customWidth="1"/>
    <col min="14559" max="14559" width="13.7109375" style="16" bestFit="1" customWidth="1"/>
    <col min="14560" max="14560" width="1.7109375" style="16" customWidth="1"/>
    <col min="14561" max="14561" width="14.42578125" style="16" bestFit="1" customWidth="1"/>
    <col min="14562" max="14562" width="1.42578125" style="16" customWidth="1"/>
    <col min="14563" max="14563" width="14.42578125" style="16" bestFit="1" customWidth="1"/>
    <col min="14564" max="14564" width="1.7109375" style="16" customWidth="1"/>
    <col min="14565" max="14565" width="13.7109375" style="16" bestFit="1" customWidth="1"/>
    <col min="14566" max="14566" width="1.7109375" style="16" customWidth="1"/>
    <col min="14567" max="14567" width="13" style="16" bestFit="1" customWidth="1"/>
    <col min="14568" max="14812" width="11.28515625" style="16"/>
    <col min="14813" max="14813" width="61.5703125" style="16" customWidth="1"/>
    <col min="14814" max="14814" width="2.5703125" style="16" customWidth="1"/>
    <col min="14815" max="14815" width="13.7109375" style="16" bestFit="1" customWidth="1"/>
    <col min="14816" max="14816" width="1.7109375" style="16" customWidth="1"/>
    <col min="14817" max="14817" width="14.42578125" style="16" bestFit="1" customWidth="1"/>
    <col min="14818" max="14818" width="1.42578125" style="16" customWidth="1"/>
    <col min="14819" max="14819" width="14.42578125" style="16" bestFit="1" customWidth="1"/>
    <col min="14820" max="14820" width="1.7109375" style="16" customWidth="1"/>
    <col min="14821" max="14821" width="13.7109375" style="16" bestFit="1" customWidth="1"/>
    <col min="14822" max="14822" width="1.7109375" style="16" customWidth="1"/>
    <col min="14823" max="14823" width="13" style="16" bestFit="1" customWidth="1"/>
    <col min="14824" max="15068" width="11.28515625" style="16"/>
    <col min="15069" max="15069" width="61.5703125" style="16" customWidth="1"/>
    <col min="15070" max="15070" width="2.5703125" style="16" customWidth="1"/>
    <col min="15071" max="15071" width="13.7109375" style="16" bestFit="1" customWidth="1"/>
    <col min="15072" max="15072" width="1.7109375" style="16" customWidth="1"/>
    <col min="15073" max="15073" width="14.42578125" style="16" bestFit="1" customWidth="1"/>
    <col min="15074" max="15074" width="1.42578125" style="16" customWidth="1"/>
    <col min="15075" max="15075" width="14.42578125" style="16" bestFit="1" customWidth="1"/>
    <col min="15076" max="15076" width="1.7109375" style="16" customWidth="1"/>
    <col min="15077" max="15077" width="13.7109375" style="16" bestFit="1" customWidth="1"/>
    <col min="15078" max="15078" width="1.7109375" style="16" customWidth="1"/>
    <col min="15079" max="15079" width="13" style="16" bestFit="1" customWidth="1"/>
    <col min="15080" max="15324" width="11.28515625" style="16"/>
    <col min="15325" max="15325" width="61.5703125" style="16" customWidth="1"/>
    <col min="15326" max="15326" width="2.5703125" style="16" customWidth="1"/>
    <col min="15327" max="15327" width="13.7109375" style="16" bestFit="1" customWidth="1"/>
    <col min="15328" max="15328" width="1.7109375" style="16" customWidth="1"/>
    <col min="15329" max="15329" width="14.42578125" style="16" bestFit="1" customWidth="1"/>
    <col min="15330" max="15330" width="1.42578125" style="16" customWidth="1"/>
    <col min="15331" max="15331" width="14.42578125" style="16" bestFit="1" customWidth="1"/>
    <col min="15332" max="15332" width="1.7109375" style="16" customWidth="1"/>
    <col min="15333" max="15333" width="13.7109375" style="16" bestFit="1" customWidth="1"/>
    <col min="15334" max="15334" width="1.7109375" style="16" customWidth="1"/>
    <col min="15335" max="15335" width="13" style="16" bestFit="1" customWidth="1"/>
    <col min="15336" max="15580" width="11.28515625" style="16"/>
    <col min="15581" max="15581" width="61.5703125" style="16" customWidth="1"/>
    <col min="15582" max="15582" width="2.5703125" style="16" customWidth="1"/>
    <col min="15583" max="15583" width="13.7109375" style="16" bestFit="1" customWidth="1"/>
    <col min="15584" max="15584" width="1.7109375" style="16" customWidth="1"/>
    <col min="15585" max="15585" width="14.42578125" style="16" bestFit="1" customWidth="1"/>
    <col min="15586" max="15586" width="1.42578125" style="16" customWidth="1"/>
    <col min="15587" max="15587" width="14.42578125" style="16" bestFit="1" customWidth="1"/>
    <col min="15588" max="15588" width="1.7109375" style="16" customWidth="1"/>
    <col min="15589" max="15589" width="13.7109375" style="16" bestFit="1" customWidth="1"/>
    <col min="15590" max="15590" width="1.7109375" style="16" customWidth="1"/>
    <col min="15591" max="15591" width="13" style="16" bestFit="1" customWidth="1"/>
    <col min="15592" max="15836" width="11.28515625" style="16"/>
    <col min="15837" max="15837" width="61.5703125" style="16" customWidth="1"/>
    <col min="15838" max="15838" width="2.5703125" style="16" customWidth="1"/>
    <col min="15839" max="15839" width="13.7109375" style="16" bestFit="1" customWidth="1"/>
    <col min="15840" max="15840" width="1.7109375" style="16" customWidth="1"/>
    <col min="15841" max="15841" width="14.42578125" style="16" bestFit="1" customWidth="1"/>
    <col min="15842" max="15842" width="1.42578125" style="16" customWidth="1"/>
    <col min="15843" max="15843" width="14.42578125" style="16" bestFit="1" customWidth="1"/>
    <col min="15844" max="15844" width="1.7109375" style="16" customWidth="1"/>
    <col min="15845" max="15845" width="13.7109375" style="16" bestFit="1" customWidth="1"/>
    <col min="15846" max="15846" width="1.7109375" style="16" customWidth="1"/>
    <col min="15847" max="15847" width="13" style="16" bestFit="1" customWidth="1"/>
    <col min="15848" max="16092" width="11.28515625" style="16"/>
    <col min="16093" max="16093" width="61.5703125" style="16" customWidth="1"/>
    <col min="16094" max="16094" width="2.5703125" style="16" customWidth="1"/>
    <col min="16095" max="16095" width="13.7109375" style="16" bestFit="1" customWidth="1"/>
    <col min="16096" max="16096" width="1.7109375" style="16" customWidth="1"/>
    <col min="16097" max="16097" width="14.42578125" style="16" bestFit="1" customWidth="1"/>
    <col min="16098" max="16098" width="1.42578125" style="16" customWidth="1"/>
    <col min="16099" max="16099" width="14.42578125" style="16" bestFit="1" customWidth="1"/>
    <col min="16100" max="16100" width="1.7109375" style="16" customWidth="1"/>
    <col min="16101" max="16101" width="13.7109375" style="16" bestFit="1" customWidth="1"/>
    <col min="16102" max="16102" width="1.7109375" style="16" customWidth="1"/>
    <col min="16103" max="16103" width="13" style="16" bestFit="1" customWidth="1"/>
    <col min="16104" max="16384" width="11.28515625" style="16"/>
  </cols>
  <sheetData>
    <row r="1" spans="1:7" ht="12.95" customHeight="1">
      <c r="A1" s="318" t="s">
        <v>110</v>
      </c>
      <c r="B1" s="318"/>
      <c r="C1" s="318"/>
      <c r="D1" s="318"/>
      <c r="E1" s="318"/>
      <c r="F1" s="318"/>
    </row>
    <row r="2" spans="1:7" ht="12.95" customHeight="1">
      <c r="A2" s="321" t="s">
        <v>178</v>
      </c>
      <c r="B2" s="321"/>
      <c r="C2" s="321"/>
      <c r="D2" s="321"/>
      <c r="E2" s="321"/>
      <c r="F2" s="321"/>
    </row>
    <row r="3" spans="1:7" ht="12.95" customHeight="1">
      <c r="A3" s="321" t="s">
        <v>5</v>
      </c>
      <c r="B3" s="321"/>
      <c r="C3" s="321"/>
      <c r="D3" s="321"/>
      <c r="E3" s="321"/>
      <c r="F3" s="321"/>
    </row>
    <row r="4" spans="1:7" s="1" customFormat="1">
      <c r="A4" s="320" t="s">
        <v>2</v>
      </c>
      <c r="B4" s="320"/>
      <c r="C4" s="320"/>
      <c r="D4" s="320"/>
      <c r="E4" s="320"/>
      <c r="F4" s="320"/>
    </row>
    <row r="5" spans="1:7" ht="12.95" customHeight="1">
      <c r="A5" s="289"/>
      <c r="B5" s="290"/>
      <c r="C5" s="291"/>
      <c r="D5" s="290"/>
      <c r="E5" s="291"/>
      <c r="F5" s="290"/>
    </row>
    <row r="6" spans="1:7">
      <c r="A6" s="292"/>
      <c r="B6" s="319" t="s">
        <v>56</v>
      </c>
      <c r="C6" s="319"/>
      <c r="D6" s="319"/>
      <c r="E6" s="319"/>
      <c r="F6" s="319"/>
    </row>
    <row r="7" spans="1:7">
      <c r="A7" s="224"/>
      <c r="B7" s="218" t="s">
        <v>152</v>
      </c>
      <c r="C7" s="41"/>
      <c r="D7" s="218" t="s">
        <v>142</v>
      </c>
      <c r="E7" s="41"/>
      <c r="F7" s="218" t="s">
        <v>152</v>
      </c>
    </row>
    <row r="8" spans="1:7">
      <c r="A8" s="224"/>
      <c r="B8" s="190">
        <v>2017</v>
      </c>
      <c r="C8" s="189"/>
      <c r="D8" s="190">
        <v>2017</v>
      </c>
      <c r="E8" s="189"/>
      <c r="F8" s="190">
        <v>2016</v>
      </c>
    </row>
    <row r="9" spans="1:7" s="87" customFormat="1">
      <c r="A9" s="221" t="s">
        <v>57</v>
      </c>
      <c r="B9" s="208"/>
      <c r="C9" s="293"/>
      <c r="D9" s="208"/>
      <c r="E9" s="293"/>
      <c r="F9" s="208"/>
    </row>
    <row r="10" spans="1:7" ht="17.25" customHeight="1">
      <c r="A10" s="224" t="s">
        <v>59</v>
      </c>
      <c r="B10" s="10">
        <f>'Detailed Revenue'!C10+'Detailed Revenue'!C16+'Detailed Revenue'!C22+'Detailed Revenue'!C28</f>
        <v>620</v>
      </c>
      <c r="C10" s="293"/>
      <c r="D10" s="10">
        <f>'Detailed Revenue'!E10+'Detailed Revenue'!E16+'Detailed Revenue'!E22+'Detailed Revenue'!E28</f>
        <v>606</v>
      </c>
      <c r="E10" s="293"/>
      <c r="F10" s="10">
        <f>'Detailed Revenue'!G10+'Detailed Revenue'!G16+'Detailed Revenue'!G22+'Detailed Revenue'!G28</f>
        <v>532</v>
      </c>
    </row>
    <row r="11" spans="1:7" ht="17.25" customHeight="1">
      <c r="A11" s="11" t="s">
        <v>88</v>
      </c>
      <c r="B11" s="201"/>
      <c r="C11" s="12"/>
      <c r="D11" s="201"/>
      <c r="E11" s="12"/>
      <c r="F11" s="201"/>
    </row>
    <row r="12" spans="1:7" ht="17.25" customHeight="1">
      <c r="A12" s="294" t="s">
        <v>6</v>
      </c>
      <c r="B12" s="200">
        <f>'Detailed Revenue'!C12+'Detailed Revenue'!C18+'Detailed Revenue'!C24</f>
        <v>-304</v>
      </c>
      <c r="C12" s="12"/>
      <c r="D12" s="200">
        <f>'Detailed Revenue'!E12+'Detailed Revenue'!E18+'Detailed Revenue'!E24</f>
        <v>-301</v>
      </c>
      <c r="E12" s="12"/>
      <c r="F12" s="200">
        <f>'Detailed Revenue'!G12+'Detailed Revenue'!G18+'Detailed Revenue'!G24</f>
        <v>-256</v>
      </c>
    </row>
    <row r="13" spans="1:7" ht="17.25" customHeight="1">
      <c r="A13" s="224" t="s">
        <v>7</v>
      </c>
      <c r="B13" s="14">
        <f>'Detailed Revenue'!C13+'Detailed Revenue'!C19+'Detailed Revenue'!C25</f>
        <v>-94</v>
      </c>
      <c r="C13" s="12"/>
      <c r="D13" s="14">
        <f>'Detailed Revenue'!E13+'Detailed Revenue'!E19+'Detailed Revenue'!E25</f>
        <v>-87</v>
      </c>
      <c r="E13" s="12"/>
      <c r="F13" s="14">
        <f>'Detailed Revenue'!G13+'Detailed Revenue'!G19+'Detailed Revenue'!G25</f>
        <v>-82</v>
      </c>
    </row>
    <row r="14" spans="1:7" ht="17.25" customHeight="1">
      <c r="A14" s="294" t="s">
        <v>93</v>
      </c>
      <c r="B14" s="274">
        <f>B10+SUM(B12:B13)</f>
        <v>222</v>
      </c>
      <c r="C14" s="293"/>
      <c r="D14" s="274">
        <f>D10+SUM(D12:D13)</f>
        <v>218</v>
      </c>
      <c r="E14" s="293"/>
      <c r="F14" s="274">
        <f>F10+SUM(F12:F13)</f>
        <v>194</v>
      </c>
      <c r="G14" s="284"/>
    </row>
    <row r="15" spans="1:7" ht="17.25" customHeight="1">
      <c r="A15" s="295"/>
      <c r="B15" s="274"/>
      <c r="C15" s="293"/>
      <c r="D15" s="274"/>
      <c r="E15" s="293"/>
      <c r="F15" s="274"/>
    </row>
    <row r="16" spans="1:7" ht="17.25" customHeight="1">
      <c r="A16" s="224" t="s">
        <v>134</v>
      </c>
      <c r="B16" s="200">
        <f>'Detailed Revenue'!C36</f>
        <v>164</v>
      </c>
      <c r="C16" s="293"/>
      <c r="D16" s="200">
        <f>'Detailed Revenue'!E36</f>
        <v>160</v>
      </c>
      <c r="E16" s="293"/>
      <c r="F16" s="200">
        <f>'Detailed Revenue'!G36</f>
        <v>162</v>
      </c>
    </row>
    <row r="17" spans="1:6" ht="17.25" customHeight="1">
      <c r="A17" s="224" t="s">
        <v>60</v>
      </c>
      <c r="B17" s="200">
        <f>'Detailed Revenue'!C42</f>
        <v>144</v>
      </c>
      <c r="C17" s="293"/>
      <c r="D17" s="200">
        <f>'Detailed Revenue'!E42</f>
        <v>138</v>
      </c>
      <c r="E17" s="293"/>
      <c r="F17" s="200">
        <f>'Detailed Revenue'!G42</f>
        <v>134</v>
      </c>
    </row>
    <row r="18" spans="1:6" ht="17.25" customHeight="1">
      <c r="A18" s="224" t="s">
        <v>135</v>
      </c>
      <c r="B18" s="14">
        <f>'Detailed Revenue'!C44</f>
        <v>72</v>
      </c>
      <c r="C18" s="293"/>
      <c r="D18" s="14">
        <f>'Detailed Revenue'!E44</f>
        <v>67</v>
      </c>
      <c r="E18" s="293"/>
      <c r="F18" s="14">
        <f>'Detailed Revenue'!G44</f>
        <v>69</v>
      </c>
    </row>
    <row r="19" spans="1:6" s="9" customFormat="1" ht="17.25" customHeight="1">
      <c r="A19" s="48"/>
      <c r="B19" s="296"/>
      <c r="C19" s="12"/>
      <c r="D19" s="296"/>
      <c r="E19" s="12"/>
      <c r="F19" s="296"/>
    </row>
    <row r="20" spans="1:6" s="9" customFormat="1" ht="17.25" customHeight="1">
      <c r="A20" s="221" t="s">
        <v>116</v>
      </c>
      <c r="B20" s="14">
        <f>+B14+B17+B18+B16</f>
        <v>602</v>
      </c>
      <c r="C20" s="12"/>
      <c r="D20" s="14">
        <f>+D14+D17+D18+D16</f>
        <v>583</v>
      </c>
      <c r="E20" s="12"/>
      <c r="F20" s="14">
        <f>+F14+F17+F18+F16</f>
        <v>559</v>
      </c>
    </row>
    <row r="21" spans="1:6" s="9" customFormat="1" ht="17.25" customHeight="1">
      <c r="A21" s="221"/>
      <c r="B21" s="200"/>
      <c r="C21" s="12"/>
      <c r="D21" s="200"/>
      <c r="E21" s="12"/>
      <c r="F21" s="200"/>
    </row>
    <row r="22" spans="1:6" ht="17.25" customHeight="1">
      <c r="A22" s="221" t="s">
        <v>58</v>
      </c>
      <c r="B22" s="297"/>
      <c r="C22" s="298"/>
      <c r="D22" s="297"/>
      <c r="E22" s="298"/>
      <c r="F22" s="297"/>
    </row>
    <row r="23" spans="1:6" ht="17.25" customHeight="1">
      <c r="A23" s="224" t="s">
        <v>8</v>
      </c>
      <c r="B23" s="267">
        <v>163</v>
      </c>
      <c r="C23" s="298"/>
      <c r="D23" s="267">
        <v>161</v>
      </c>
      <c r="E23" s="298"/>
      <c r="F23" s="267">
        <v>164</v>
      </c>
    </row>
    <row r="24" spans="1:6" ht="17.25" customHeight="1">
      <c r="A24" s="224" t="s">
        <v>11</v>
      </c>
      <c r="B24" s="267">
        <v>38</v>
      </c>
      <c r="C24" s="293"/>
      <c r="D24" s="267">
        <v>36</v>
      </c>
      <c r="E24" s="293"/>
      <c r="F24" s="267">
        <v>35</v>
      </c>
    </row>
    <row r="25" spans="1:6" ht="17.25" customHeight="1">
      <c r="A25" s="224" t="s">
        <v>12</v>
      </c>
      <c r="B25" s="267">
        <v>30</v>
      </c>
      <c r="C25" s="293"/>
      <c r="D25" s="267">
        <v>30</v>
      </c>
      <c r="E25" s="293"/>
      <c r="F25" s="267">
        <v>27</v>
      </c>
    </row>
    <row r="26" spans="1:6" ht="17.25" customHeight="1">
      <c r="A26" s="224" t="s">
        <v>13</v>
      </c>
      <c r="B26" s="267">
        <v>23</v>
      </c>
      <c r="C26" s="293"/>
      <c r="D26" s="267">
        <v>23</v>
      </c>
      <c r="E26" s="293"/>
      <c r="F26" s="267">
        <v>19</v>
      </c>
    </row>
    <row r="27" spans="1:6" s="87" customFormat="1" ht="17.25" customHeight="1">
      <c r="A27" s="224" t="s">
        <v>16</v>
      </c>
      <c r="B27" s="267">
        <v>30</v>
      </c>
      <c r="C27" s="293"/>
      <c r="D27" s="267">
        <v>19</v>
      </c>
      <c r="E27" s="293"/>
      <c r="F27" s="267">
        <v>17</v>
      </c>
    </row>
    <row r="28" spans="1:6" ht="17.25" customHeight="1">
      <c r="A28" s="224" t="s">
        <v>9</v>
      </c>
      <c r="B28" s="267">
        <v>8</v>
      </c>
      <c r="C28" s="293"/>
      <c r="D28" s="267">
        <v>7</v>
      </c>
      <c r="E28" s="293"/>
      <c r="F28" s="267">
        <v>8</v>
      </c>
    </row>
    <row r="29" spans="1:6" ht="17.25" customHeight="1">
      <c r="A29" s="224" t="s">
        <v>10</v>
      </c>
      <c r="B29" s="267">
        <v>47</v>
      </c>
      <c r="C29" s="293"/>
      <c r="D29" s="267">
        <v>45</v>
      </c>
      <c r="E29" s="293"/>
      <c r="F29" s="267">
        <v>41</v>
      </c>
    </row>
    <row r="30" spans="1:6" ht="17.25" customHeight="1">
      <c r="A30" s="224" t="s">
        <v>14</v>
      </c>
      <c r="B30" s="267">
        <v>8</v>
      </c>
      <c r="C30" s="293"/>
      <c r="D30" s="267">
        <v>8</v>
      </c>
      <c r="E30" s="293"/>
      <c r="F30" s="267">
        <v>6</v>
      </c>
    </row>
    <row r="31" spans="1:6" ht="17.25" customHeight="1">
      <c r="A31" s="224" t="s">
        <v>15</v>
      </c>
      <c r="B31" s="267">
        <v>11</v>
      </c>
      <c r="C31" s="293"/>
      <c r="D31" s="267">
        <v>6</v>
      </c>
      <c r="E31" s="293"/>
      <c r="F31" s="267">
        <v>35</v>
      </c>
    </row>
    <row r="32" spans="1:6" s="87" customFormat="1" ht="17.25" customHeight="1">
      <c r="A32" s="224" t="s">
        <v>101</v>
      </c>
      <c r="B32" s="267">
        <v>0</v>
      </c>
      <c r="C32" s="293"/>
      <c r="D32" s="267">
        <v>0</v>
      </c>
      <c r="E32" s="293"/>
      <c r="F32" s="267">
        <v>33</v>
      </c>
    </row>
    <row r="33" spans="1:6" s="9" customFormat="1" ht="17.25" customHeight="1">
      <c r="A33" s="221" t="s">
        <v>17</v>
      </c>
      <c r="B33" s="275">
        <f>SUM(B23:B32)</f>
        <v>358</v>
      </c>
      <c r="C33" s="12"/>
      <c r="D33" s="275">
        <f>SUM(D23:D32)</f>
        <v>335</v>
      </c>
      <c r="E33" s="12"/>
      <c r="F33" s="275">
        <f>SUM(F23:F32)</f>
        <v>385</v>
      </c>
    </row>
    <row r="34" spans="1:6" s="9" customFormat="1" ht="9.75" customHeight="1">
      <c r="A34" s="224"/>
      <c r="B34" s="200"/>
      <c r="C34" s="12"/>
      <c r="D34" s="200"/>
      <c r="E34" s="12"/>
      <c r="F34" s="200"/>
    </row>
    <row r="35" spans="1:6" s="13" customFormat="1" ht="17.25" customHeight="1">
      <c r="A35" s="35" t="s">
        <v>18</v>
      </c>
      <c r="B35" s="200">
        <f>B20-B33</f>
        <v>244</v>
      </c>
      <c r="C35" s="299"/>
      <c r="D35" s="200">
        <f>D20-D33</f>
        <v>248</v>
      </c>
      <c r="E35" s="299"/>
      <c r="F35" s="200">
        <f>F20-F33</f>
        <v>174</v>
      </c>
    </row>
    <row r="36" spans="1:6" s="13" customFormat="1" ht="9.75" customHeight="1">
      <c r="A36" s="201"/>
      <c r="B36" s="200"/>
      <c r="C36" s="299"/>
      <c r="D36" s="200"/>
      <c r="E36" s="299"/>
      <c r="F36" s="200"/>
    </row>
    <row r="37" spans="1:6" ht="17.25" customHeight="1">
      <c r="A37" s="224" t="s">
        <v>49</v>
      </c>
      <c r="B37" s="15">
        <v>2</v>
      </c>
      <c r="C37" s="293"/>
      <c r="D37" s="15">
        <v>2</v>
      </c>
      <c r="E37" s="293"/>
      <c r="F37" s="15">
        <v>1</v>
      </c>
    </row>
    <row r="38" spans="1:6" ht="17.25" customHeight="1">
      <c r="A38" s="224" t="s">
        <v>48</v>
      </c>
      <c r="B38" s="15">
        <v>-36</v>
      </c>
      <c r="C38" s="293"/>
      <c r="D38" s="15">
        <v>-37</v>
      </c>
      <c r="E38" s="293"/>
      <c r="F38" s="15">
        <v>-32</v>
      </c>
    </row>
    <row r="39" spans="1:6" s="119" customFormat="1" ht="17.25" customHeight="1">
      <c r="A39" s="224" t="s">
        <v>118</v>
      </c>
      <c r="B39" s="15">
        <v>1</v>
      </c>
      <c r="C39" s="293"/>
      <c r="D39" s="15">
        <v>0</v>
      </c>
      <c r="E39" s="293"/>
      <c r="F39" s="300">
        <v>2</v>
      </c>
    </row>
    <row r="40" spans="1:6" ht="19.149999999999999" customHeight="1">
      <c r="A40" s="224" t="s">
        <v>168</v>
      </c>
      <c r="B40" s="15">
        <v>2</v>
      </c>
      <c r="C40" s="293"/>
      <c r="D40" s="15">
        <v>4</v>
      </c>
      <c r="E40" s="293"/>
      <c r="F40" s="300">
        <v>1</v>
      </c>
    </row>
    <row r="41" spans="1:6" s="87" customFormat="1" ht="4.5" customHeight="1">
      <c r="A41" s="224"/>
      <c r="B41" s="15"/>
      <c r="C41" s="293"/>
      <c r="D41" s="15"/>
      <c r="E41" s="293"/>
      <c r="F41" s="15"/>
    </row>
    <row r="42" spans="1:6" ht="17.25" customHeight="1">
      <c r="A42" s="221" t="s">
        <v>169</v>
      </c>
      <c r="B42" s="270">
        <f>+B35+SUM(B37:B40)</f>
        <v>213</v>
      </c>
      <c r="C42" s="293"/>
      <c r="D42" s="270">
        <f>+D35+SUM(D37:D40)</f>
        <v>217</v>
      </c>
      <c r="E42" s="293"/>
      <c r="F42" s="270">
        <f>+F35+SUM(F37:F40)</f>
        <v>146</v>
      </c>
    </row>
    <row r="43" spans="1:6" s="9" customFormat="1" ht="17.25" customHeight="1">
      <c r="A43" s="224" t="s">
        <v>177</v>
      </c>
      <c r="B43" s="14">
        <v>66</v>
      </c>
      <c r="C43" s="293"/>
      <c r="D43" s="14">
        <v>48</v>
      </c>
      <c r="E43" s="293"/>
      <c r="F43" s="14">
        <v>76</v>
      </c>
    </row>
    <row r="44" spans="1:6" s="9" customFormat="1" ht="6" customHeight="1">
      <c r="A44" s="224"/>
      <c r="B44" s="200"/>
      <c r="C44" s="293"/>
      <c r="D44" s="200"/>
      <c r="E44" s="293"/>
      <c r="F44" s="200"/>
    </row>
    <row r="45" spans="1:6" s="9" customFormat="1" ht="17.25" hidden="1" customHeight="1">
      <c r="A45" s="221" t="s">
        <v>136</v>
      </c>
      <c r="B45" s="200">
        <f>+B42-B43</f>
        <v>147</v>
      </c>
      <c r="C45" s="299"/>
      <c r="D45" s="200">
        <f>+D42-D43</f>
        <v>169</v>
      </c>
      <c r="E45" s="299"/>
      <c r="F45" s="200">
        <f>+F42-F43</f>
        <v>70</v>
      </c>
    </row>
    <row r="46" spans="1:6" s="9" customFormat="1" ht="6.75" hidden="1" customHeight="1">
      <c r="A46" s="301"/>
      <c r="B46" s="271"/>
      <c r="C46" s="12"/>
      <c r="D46" s="271"/>
      <c r="E46" s="12"/>
      <c r="F46" s="271"/>
    </row>
    <row r="47" spans="1:6" s="9" customFormat="1" ht="17.25" hidden="1" customHeight="1">
      <c r="A47" s="224" t="s">
        <v>103</v>
      </c>
      <c r="B47" s="14"/>
      <c r="C47" s="293"/>
      <c r="D47" s="14"/>
      <c r="E47" s="293"/>
      <c r="F47" s="14"/>
    </row>
    <row r="48" spans="1:6" s="9" customFormat="1" ht="6.75" hidden="1" customHeight="1">
      <c r="A48" s="301"/>
      <c r="B48" s="271"/>
      <c r="C48" s="12"/>
      <c r="D48" s="271"/>
      <c r="E48" s="12"/>
      <c r="F48" s="271"/>
    </row>
    <row r="49" spans="1:9" s="9" customFormat="1" ht="17.25" customHeight="1" thickBot="1">
      <c r="A49" s="221" t="s">
        <v>170</v>
      </c>
      <c r="B49" s="302">
        <f>+B45+B47</f>
        <v>147</v>
      </c>
      <c r="C49" s="12"/>
      <c r="D49" s="302">
        <f>+D45+D47</f>
        <v>169</v>
      </c>
      <c r="E49" s="12"/>
      <c r="F49" s="302">
        <f>+F45+F47</f>
        <v>70</v>
      </c>
    </row>
    <row r="50" spans="1:9" s="9" customFormat="1" ht="6.75" customHeight="1" thickTop="1">
      <c r="A50" s="301"/>
      <c r="B50" s="271"/>
      <c r="C50" s="12"/>
      <c r="D50" s="271"/>
      <c r="E50" s="12"/>
      <c r="F50" s="271"/>
    </row>
    <row r="51" spans="1:9" ht="17.25" customHeight="1">
      <c r="A51" s="221" t="s">
        <v>64</v>
      </c>
      <c r="B51" s="272"/>
      <c r="C51" s="224"/>
      <c r="D51" s="272"/>
      <c r="E51" s="224"/>
      <c r="F51" s="272"/>
    </row>
    <row r="52" spans="1:9" ht="17.25" customHeight="1" thickBot="1">
      <c r="A52" s="11" t="s">
        <v>171</v>
      </c>
      <c r="B52" s="273">
        <f>B49/B58</f>
        <v>0.88875453446191044</v>
      </c>
      <c r="C52" s="303"/>
      <c r="D52" s="273">
        <f>D49/D58</f>
        <v>1.015015015015015</v>
      </c>
      <c r="E52" s="303"/>
      <c r="F52" s="273">
        <f>F49/F58</f>
        <v>0.42424242424242425</v>
      </c>
    </row>
    <row r="53" spans="1:9" ht="17.25" customHeight="1" thickTop="1" thickBot="1">
      <c r="A53" s="11" t="s">
        <v>172</v>
      </c>
      <c r="B53" s="273">
        <f>B49/B59</f>
        <v>0.87240356083086057</v>
      </c>
      <c r="C53" s="304"/>
      <c r="D53" s="273">
        <f>D49/D59</f>
        <v>0.99294947121034083</v>
      </c>
      <c r="E53" s="305"/>
      <c r="F53" s="273">
        <f>F49/F59</f>
        <v>0.41617122473246138</v>
      </c>
    </row>
    <row r="54" spans="1:9" ht="17.25" customHeight="1" thickTop="1" thickBot="1">
      <c r="A54" s="11" t="s">
        <v>114</v>
      </c>
      <c r="B54" s="273">
        <v>0.38</v>
      </c>
      <c r="C54" s="304"/>
      <c r="D54" s="273">
        <v>0.32</v>
      </c>
      <c r="E54" s="305"/>
      <c r="F54" s="273">
        <v>0</v>
      </c>
    </row>
    <row r="55" spans="1:9" ht="17.25" customHeight="1" thickTop="1">
      <c r="A55" s="250"/>
      <c r="B55" s="224"/>
      <c r="C55" s="224"/>
      <c r="D55" s="224"/>
      <c r="E55" s="224"/>
      <c r="F55" s="224"/>
    </row>
    <row r="56" spans="1:9" ht="17.25" customHeight="1">
      <c r="A56" s="288" t="s">
        <v>19</v>
      </c>
      <c r="B56" s="304"/>
      <c r="C56" s="304"/>
      <c r="D56" s="304"/>
      <c r="E56" s="304"/>
      <c r="F56" s="304"/>
    </row>
    <row r="57" spans="1:9" ht="17.25" customHeight="1">
      <c r="A57" s="288" t="s">
        <v>173</v>
      </c>
      <c r="B57" s="304"/>
      <c r="C57" s="304"/>
      <c r="D57" s="304"/>
      <c r="E57" s="304"/>
      <c r="F57" s="304"/>
    </row>
    <row r="58" spans="1:9" ht="17.25" customHeight="1">
      <c r="A58" s="201" t="s">
        <v>115</v>
      </c>
      <c r="B58" s="201">
        <v>165.4</v>
      </c>
      <c r="C58" s="201"/>
      <c r="D58" s="201">
        <v>166.5</v>
      </c>
      <c r="E58" s="224"/>
      <c r="F58" s="201">
        <v>165</v>
      </c>
      <c r="G58" s="224"/>
      <c r="H58" s="224"/>
    </row>
    <row r="59" spans="1:9" s="15" customFormat="1" ht="17.25" customHeight="1">
      <c r="A59" s="249" t="s">
        <v>153</v>
      </c>
      <c r="B59" s="201">
        <v>168.5</v>
      </c>
      <c r="C59" s="201"/>
      <c r="D59" s="201">
        <v>170.2</v>
      </c>
      <c r="E59" s="224"/>
      <c r="F59" s="201">
        <v>168.2</v>
      </c>
    </row>
    <row r="60" spans="1:9">
      <c r="B60" s="11"/>
      <c r="G60" s="224"/>
      <c r="H60" s="224"/>
    </row>
    <row r="61" spans="1:9">
      <c r="B61" s="11"/>
      <c r="G61" s="224"/>
      <c r="H61" s="224"/>
    </row>
    <row r="62" spans="1:9" ht="14.45" customHeight="1">
      <c r="A62" s="317"/>
      <c r="B62" s="317"/>
      <c r="C62" s="317"/>
      <c r="D62" s="317"/>
      <c r="E62" s="317"/>
      <c r="F62" s="317"/>
      <c r="G62" s="224"/>
      <c r="H62" s="224"/>
    </row>
    <row r="63" spans="1:9">
      <c r="A63" s="317"/>
      <c r="B63" s="317"/>
      <c r="C63" s="317"/>
      <c r="D63" s="317"/>
      <c r="E63" s="317"/>
      <c r="F63" s="317"/>
      <c r="G63" s="224"/>
      <c r="H63" s="224"/>
      <c r="I63" s="224"/>
    </row>
    <row r="64" spans="1:9">
      <c r="G64" s="224"/>
      <c r="H64" s="224"/>
      <c r="I64" s="224"/>
    </row>
  </sheetData>
  <mergeCells count="6">
    <mergeCell ref="A62:F63"/>
    <mergeCell ref="A1:F1"/>
    <mergeCell ref="B6:F6"/>
    <mergeCell ref="A4:F4"/>
    <mergeCell ref="A3:F3"/>
    <mergeCell ref="A2:F2"/>
  </mergeCells>
  <printOptions horizontalCentered="1"/>
  <pageMargins left="0.31" right="0.28000000000000003" top="0.47" bottom="0.52" header="0.25" footer="0.3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2"/>
  <sheetViews>
    <sheetView showGridLines="0" zoomScale="85" zoomScaleNormal="85" zoomScaleSheetLayoutView="70" workbookViewId="0">
      <selection activeCell="G46" sqref="A1:H46"/>
    </sheetView>
  </sheetViews>
  <sheetFormatPr defaultColWidth="9.140625" defaultRowHeight="12.75"/>
  <cols>
    <col min="1" max="1" width="2.7109375" style="1" customWidth="1"/>
    <col min="2" max="2" width="77.28515625" style="1" customWidth="1"/>
    <col min="3" max="3" width="17.7109375" style="1" customWidth="1"/>
    <col min="4" max="4" width="2.7109375" style="1" customWidth="1"/>
    <col min="5" max="5" width="18.7109375" style="1" customWidth="1"/>
    <col min="6" max="6" width="2.7109375" style="1" customWidth="1"/>
    <col min="7" max="7" width="17.7109375" style="1" customWidth="1"/>
    <col min="8" max="8" width="2.7109375" style="1" customWidth="1"/>
    <col min="9" max="16384" width="9.140625" style="1"/>
  </cols>
  <sheetData>
    <row r="1" spans="1:8">
      <c r="A1" s="320" t="s">
        <v>110</v>
      </c>
      <c r="B1" s="320"/>
      <c r="C1" s="320"/>
      <c r="D1" s="320"/>
      <c r="E1" s="320"/>
      <c r="F1" s="320"/>
      <c r="G1" s="320"/>
      <c r="H1" s="320"/>
    </row>
    <row r="2" spans="1:8">
      <c r="A2" s="320" t="s">
        <v>0</v>
      </c>
      <c r="B2" s="320"/>
      <c r="C2" s="320"/>
      <c r="D2" s="320"/>
      <c r="E2" s="320"/>
      <c r="F2" s="320"/>
      <c r="G2" s="320"/>
      <c r="H2" s="320"/>
    </row>
    <row r="3" spans="1:8">
      <c r="A3" s="322" t="s">
        <v>1</v>
      </c>
      <c r="B3" s="322"/>
      <c r="C3" s="322"/>
      <c r="D3" s="322"/>
      <c r="E3" s="322"/>
      <c r="F3" s="322"/>
      <c r="G3" s="322"/>
      <c r="H3" s="322"/>
    </row>
    <row r="4" spans="1:8">
      <c r="A4" s="322" t="s">
        <v>2</v>
      </c>
      <c r="B4" s="322"/>
      <c r="C4" s="322"/>
      <c r="D4" s="322"/>
      <c r="E4" s="322"/>
      <c r="F4" s="322"/>
      <c r="G4" s="322"/>
      <c r="H4" s="322"/>
    </row>
    <row r="5" spans="1:8">
      <c r="A5" s="169"/>
      <c r="B5" s="169"/>
      <c r="C5" s="170"/>
      <c r="D5" s="171"/>
      <c r="E5" s="172"/>
      <c r="F5" s="171"/>
      <c r="G5" s="171"/>
      <c r="H5" s="170"/>
    </row>
    <row r="6" spans="1:8">
      <c r="A6" s="152"/>
      <c r="B6" s="152"/>
      <c r="C6" s="323" t="s">
        <v>56</v>
      </c>
      <c r="D6" s="323"/>
      <c r="E6" s="323"/>
      <c r="F6" s="323"/>
      <c r="G6" s="323"/>
      <c r="H6" s="171"/>
    </row>
    <row r="7" spans="1:8">
      <c r="A7" s="169"/>
      <c r="B7" s="169"/>
      <c r="C7" s="141" t="str">
        <f>+'Income Statement'!B7</f>
        <v>June 30,</v>
      </c>
      <c r="D7" s="173"/>
      <c r="E7" s="141" t="str">
        <f>+'Income Statement'!D7</f>
        <v>March 31,</v>
      </c>
      <c r="F7" s="173"/>
      <c r="G7" s="141" t="str">
        <f>+'Income Statement'!F7</f>
        <v>June 30,</v>
      </c>
      <c r="H7" s="174"/>
    </row>
    <row r="8" spans="1:8">
      <c r="A8" s="49"/>
      <c r="B8" s="191"/>
      <c r="C8" s="192">
        <f>+'Income Statement'!B8</f>
        <v>2017</v>
      </c>
      <c r="D8" s="189"/>
      <c r="E8" s="192">
        <f>+'Income Statement'!D8</f>
        <v>2017</v>
      </c>
      <c r="F8" s="189"/>
      <c r="G8" s="192">
        <f>+'Income Statement'!F8</f>
        <v>2016</v>
      </c>
      <c r="H8" s="99"/>
    </row>
    <row r="9" spans="1:8">
      <c r="A9" s="8" t="s">
        <v>111</v>
      </c>
      <c r="B9" s="8"/>
      <c r="C9" s="208"/>
      <c r="D9" s="125"/>
      <c r="E9" s="208"/>
      <c r="F9" s="125"/>
      <c r="G9" s="208"/>
      <c r="H9" s="125"/>
    </row>
    <row r="10" spans="1:8">
      <c r="A10" s="52"/>
      <c r="B10" s="103" t="s">
        <v>87</v>
      </c>
      <c r="C10" s="76">
        <v>191</v>
      </c>
      <c r="D10" s="51"/>
      <c r="E10" s="76">
        <v>191</v>
      </c>
      <c r="F10" s="51"/>
      <c r="G10" s="76">
        <v>103</v>
      </c>
      <c r="H10" s="76"/>
    </row>
    <row r="11" spans="1:8" ht="15">
      <c r="A11" s="52"/>
      <c r="B11" s="90" t="s">
        <v>88</v>
      </c>
      <c r="C11" s="84"/>
      <c r="D11" s="51"/>
      <c r="E11" s="204"/>
      <c r="F11" s="51"/>
      <c r="G11" s="84"/>
      <c r="H11" s="83"/>
    </row>
    <row r="12" spans="1:8">
      <c r="A12" s="52"/>
      <c r="B12" s="90" t="s">
        <v>3</v>
      </c>
      <c r="C12" s="84">
        <v>-115</v>
      </c>
      <c r="D12" s="51"/>
      <c r="E12" s="204">
        <v>-113</v>
      </c>
      <c r="F12" s="51"/>
      <c r="G12" s="84">
        <v>-53</v>
      </c>
      <c r="H12" s="84"/>
    </row>
    <row r="13" spans="1:8" ht="15">
      <c r="A13" s="52"/>
      <c r="B13" s="90" t="s">
        <v>4</v>
      </c>
      <c r="C13" s="176">
        <v>-9</v>
      </c>
      <c r="D13" s="51"/>
      <c r="E13" s="176">
        <v>-10</v>
      </c>
      <c r="F13" s="51"/>
      <c r="G13" s="176">
        <v>-4</v>
      </c>
      <c r="H13" s="83"/>
    </row>
    <row r="14" spans="1:8">
      <c r="A14" s="117"/>
      <c r="B14" s="6" t="s">
        <v>89</v>
      </c>
      <c r="C14" s="128">
        <f>C10+C12+C13</f>
        <v>67</v>
      </c>
      <c r="D14" s="51"/>
      <c r="E14" s="209">
        <f>E10+E12+E13</f>
        <v>68</v>
      </c>
      <c r="F14" s="51"/>
      <c r="G14" s="128">
        <f>G10+G12+G13</f>
        <v>46</v>
      </c>
      <c r="H14" s="128"/>
    </row>
    <row r="15" spans="1:8">
      <c r="A15" s="117"/>
      <c r="B15" s="6"/>
      <c r="C15" s="71"/>
      <c r="D15" s="51"/>
      <c r="E15" s="71"/>
      <c r="F15" s="51"/>
      <c r="G15" s="71"/>
      <c r="H15" s="71"/>
    </row>
    <row r="16" spans="1:8">
      <c r="A16" s="50"/>
      <c r="B16" s="103" t="s">
        <v>90</v>
      </c>
      <c r="C16" s="84">
        <v>333</v>
      </c>
      <c r="D16" s="51"/>
      <c r="E16" s="204">
        <v>320</v>
      </c>
      <c r="F16" s="51"/>
      <c r="G16" s="84">
        <v>339</v>
      </c>
      <c r="H16" s="84"/>
    </row>
    <row r="17" spans="1:8">
      <c r="A17" s="50"/>
      <c r="B17" s="90" t="s">
        <v>88</v>
      </c>
      <c r="C17" s="2"/>
      <c r="D17" s="51"/>
      <c r="E17" s="2"/>
      <c r="F17" s="51"/>
      <c r="G17" s="2"/>
      <c r="H17" s="2"/>
    </row>
    <row r="18" spans="1:8">
      <c r="A18" s="50"/>
      <c r="B18" s="90" t="s">
        <v>3</v>
      </c>
      <c r="C18" s="81">
        <v>-185</v>
      </c>
      <c r="D18" s="51"/>
      <c r="E18" s="203">
        <v>-183</v>
      </c>
      <c r="F18" s="51"/>
      <c r="G18" s="81">
        <v>-198</v>
      </c>
      <c r="H18" s="81"/>
    </row>
    <row r="19" spans="1:8" ht="15">
      <c r="A19" s="50"/>
      <c r="B19" s="90" t="s">
        <v>4</v>
      </c>
      <c r="C19" s="177">
        <v>-84</v>
      </c>
      <c r="D19" s="51"/>
      <c r="E19" s="177">
        <v>-76</v>
      </c>
      <c r="F19" s="51"/>
      <c r="G19" s="177">
        <v>-78</v>
      </c>
      <c r="H19" s="85"/>
    </row>
    <row r="20" spans="1:8">
      <c r="A20" s="52"/>
      <c r="B20" s="6" t="s">
        <v>91</v>
      </c>
      <c r="C20" s="128">
        <f>SUM(C16:C19)</f>
        <v>64</v>
      </c>
      <c r="D20" s="51"/>
      <c r="E20" s="209">
        <f>SUM(E16:E19)</f>
        <v>61</v>
      </c>
      <c r="F20" s="51"/>
      <c r="G20" s="128">
        <f>SUM(G16:G19)</f>
        <v>63</v>
      </c>
      <c r="H20" s="128"/>
    </row>
    <row r="21" spans="1:8" ht="15">
      <c r="A21" s="52"/>
      <c r="B21" s="168"/>
      <c r="C21" s="93"/>
      <c r="D21" s="51"/>
      <c r="E21" s="206"/>
      <c r="F21" s="51"/>
      <c r="G21" s="93"/>
      <c r="H21" s="3"/>
    </row>
    <row r="22" spans="1:8">
      <c r="A22" s="52"/>
      <c r="B22" s="186" t="s">
        <v>126</v>
      </c>
      <c r="C22" s="206">
        <v>24</v>
      </c>
      <c r="D22" s="51"/>
      <c r="E22" s="206">
        <v>25</v>
      </c>
      <c r="F22" s="51"/>
      <c r="G22" s="93">
        <v>26</v>
      </c>
      <c r="H22" s="93"/>
    </row>
    <row r="23" spans="1:8" ht="15">
      <c r="A23" s="52"/>
      <c r="B23" s="187" t="s">
        <v>88</v>
      </c>
      <c r="C23" s="178"/>
      <c r="D23" s="51"/>
      <c r="E23" s="178"/>
      <c r="F23" s="51"/>
      <c r="G23" s="178"/>
      <c r="H23" s="3"/>
    </row>
    <row r="24" spans="1:8" ht="15">
      <c r="A24" s="52"/>
      <c r="B24" s="187" t="s">
        <v>3</v>
      </c>
      <c r="C24" s="86">
        <v>-4</v>
      </c>
      <c r="D24" s="51"/>
      <c r="E24" s="200">
        <v>-5</v>
      </c>
      <c r="F24" s="51"/>
      <c r="G24" s="86">
        <v>-5</v>
      </c>
      <c r="H24" s="94"/>
    </row>
    <row r="25" spans="1:8" ht="15">
      <c r="A25" s="52"/>
      <c r="B25" s="187" t="s">
        <v>4</v>
      </c>
      <c r="C25" s="14">
        <v>-1</v>
      </c>
      <c r="D25" s="51"/>
      <c r="E25" s="14">
        <v>-1</v>
      </c>
      <c r="F25" s="51"/>
      <c r="G25" s="14">
        <v>0</v>
      </c>
      <c r="H25" s="94"/>
    </row>
    <row r="26" spans="1:8" ht="15">
      <c r="A26" s="52"/>
      <c r="B26" s="6" t="s">
        <v>129</v>
      </c>
      <c r="C26" s="178">
        <f>C22+C25+C24</f>
        <v>19</v>
      </c>
      <c r="D26" s="51"/>
      <c r="E26" s="178">
        <f>E22+E25+E24</f>
        <v>19</v>
      </c>
      <c r="F26" s="51"/>
      <c r="G26" s="178">
        <f>G22+G25+G24</f>
        <v>21</v>
      </c>
      <c r="H26" s="104"/>
    </row>
    <row r="27" spans="1:8" ht="15">
      <c r="A27" s="52"/>
      <c r="B27" s="168"/>
      <c r="C27" s="86"/>
      <c r="D27" s="51"/>
      <c r="E27" s="200"/>
      <c r="F27" s="51"/>
      <c r="G27" s="86"/>
      <c r="H27" s="95"/>
    </row>
    <row r="28" spans="1:8" ht="15">
      <c r="A28" s="117"/>
      <c r="B28" s="186" t="s">
        <v>125</v>
      </c>
      <c r="C28" s="181">
        <v>72</v>
      </c>
      <c r="D28" s="90"/>
      <c r="E28" s="181">
        <v>70</v>
      </c>
      <c r="F28" s="90"/>
      <c r="G28" s="181">
        <v>64</v>
      </c>
      <c r="H28" s="85"/>
    </row>
    <row r="29" spans="1:8" ht="15">
      <c r="A29" s="117"/>
      <c r="B29" s="187"/>
      <c r="C29" s="179"/>
      <c r="D29" s="90"/>
      <c r="E29" s="179"/>
      <c r="F29" s="90"/>
      <c r="G29" s="179"/>
      <c r="H29" s="83"/>
    </row>
    <row r="30" spans="1:8" ht="15">
      <c r="A30" s="53"/>
      <c r="B30" s="188" t="s">
        <v>92</v>
      </c>
      <c r="C30" s="177">
        <f>C20+C14+C28+C26</f>
        <v>222</v>
      </c>
      <c r="D30" s="51"/>
      <c r="E30" s="177">
        <f>E20+E14+E28+E26</f>
        <v>218</v>
      </c>
      <c r="F30" s="51"/>
      <c r="G30" s="177">
        <f>G20+G14+G28+G26</f>
        <v>194</v>
      </c>
      <c r="H30" s="85"/>
    </row>
    <row r="31" spans="1:8" ht="15">
      <c r="A31" s="53"/>
      <c r="B31" s="92"/>
      <c r="C31" s="128"/>
      <c r="D31" s="51"/>
      <c r="E31" s="209"/>
      <c r="F31" s="51"/>
      <c r="G31" s="128"/>
      <c r="H31" s="98"/>
    </row>
    <row r="32" spans="1:8">
      <c r="A32" s="8" t="s">
        <v>133</v>
      </c>
      <c r="B32" s="6"/>
    </row>
    <row r="33" spans="1:8">
      <c r="A33" s="52"/>
      <c r="B33" s="91" t="s">
        <v>109</v>
      </c>
      <c r="C33" s="202">
        <v>97</v>
      </c>
      <c r="D33" s="51"/>
      <c r="E33" s="202">
        <v>95</v>
      </c>
      <c r="F33" s="51"/>
      <c r="G33" s="202">
        <v>94</v>
      </c>
      <c r="H33" s="202"/>
    </row>
    <row r="34" spans="1:8" ht="15">
      <c r="A34" s="8"/>
      <c r="B34" s="6" t="s">
        <v>132</v>
      </c>
      <c r="C34" s="181">
        <v>67</v>
      </c>
      <c r="D34" s="51"/>
      <c r="E34" s="181">
        <v>65</v>
      </c>
      <c r="F34" s="51"/>
      <c r="G34" s="181">
        <v>68</v>
      </c>
      <c r="H34" s="207"/>
    </row>
    <row r="35" spans="1:8" ht="12.75" customHeight="1">
      <c r="A35" s="8"/>
      <c r="B35" s="6"/>
      <c r="C35" s="209"/>
      <c r="D35" s="51"/>
      <c r="E35" s="209"/>
      <c r="F35" s="51"/>
      <c r="G35" s="209"/>
      <c r="H35" s="205"/>
    </row>
    <row r="36" spans="1:8" ht="15">
      <c r="A36" s="8"/>
      <c r="B36" s="185" t="s">
        <v>130</v>
      </c>
      <c r="C36" s="177">
        <f>+C33+C34</f>
        <v>164</v>
      </c>
      <c r="D36" s="51"/>
      <c r="E36" s="177">
        <f>+E33+E34</f>
        <v>160</v>
      </c>
      <c r="F36" s="51"/>
      <c r="G36" s="177">
        <f>+G33+G34</f>
        <v>162</v>
      </c>
      <c r="H36" s="205"/>
    </row>
    <row r="37" spans="1:8" ht="14.25" customHeight="1">
      <c r="A37" s="50"/>
      <c r="B37" s="90"/>
      <c r="C37" s="179"/>
      <c r="D37" s="90"/>
      <c r="E37" s="179"/>
      <c r="F37" s="90"/>
      <c r="G37" s="179"/>
      <c r="H37" s="82"/>
    </row>
    <row r="38" spans="1:8" ht="15">
      <c r="A38" s="12" t="s">
        <v>112</v>
      </c>
      <c r="B38" s="126"/>
      <c r="C38" s="180"/>
      <c r="D38" s="5"/>
      <c r="E38" s="180"/>
      <c r="F38" s="5"/>
      <c r="G38" s="180"/>
      <c r="H38" s="7"/>
    </row>
    <row r="39" spans="1:8" s="97" customFormat="1">
      <c r="A39" s="96"/>
      <c r="B39" s="91" t="s">
        <v>97</v>
      </c>
      <c r="C39" s="75">
        <v>111</v>
      </c>
      <c r="D39" s="51"/>
      <c r="E39" s="202">
        <v>108</v>
      </c>
      <c r="F39" s="51"/>
      <c r="G39" s="75">
        <v>107</v>
      </c>
      <c r="H39" s="75"/>
    </row>
    <row r="40" spans="1:8" ht="15">
      <c r="A40" s="52"/>
      <c r="B40" s="91" t="s">
        <v>84</v>
      </c>
      <c r="C40" s="181">
        <v>33</v>
      </c>
      <c r="D40" s="51"/>
      <c r="E40" s="181">
        <v>30</v>
      </c>
      <c r="F40" s="51"/>
      <c r="G40" s="181">
        <v>27</v>
      </c>
      <c r="H40" s="98"/>
    </row>
    <row r="41" spans="1:8" ht="13.5" customHeight="1">
      <c r="A41" s="52"/>
      <c r="B41" s="92"/>
      <c r="C41" s="128"/>
      <c r="D41" s="51"/>
      <c r="E41" s="209"/>
      <c r="F41" s="51"/>
      <c r="G41" s="128"/>
      <c r="H41" s="85"/>
    </row>
    <row r="42" spans="1:8" ht="15">
      <c r="A42" s="52"/>
      <c r="B42" s="185" t="s">
        <v>61</v>
      </c>
      <c r="C42" s="177">
        <f>+C39+C40</f>
        <v>144</v>
      </c>
      <c r="D42" s="51"/>
      <c r="E42" s="177">
        <f>+E39+E40</f>
        <v>138</v>
      </c>
      <c r="F42" s="51"/>
      <c r="G42" s="177">
        <f>+G39+G40</f>
        <v>134</v>
      </c>
      <c r="H42" s="85"/>
    </row>
    <row r="43" spans="1:8">
      <c r="A43" s="52"/>
      <c r="B43" s="90"/>
      <c r="C43" s="179"/>
      <c r="D43" s="6"/>
      <c r="E43" s="179"/>
      <c r="F43" s="6"/>
      <c r="G43" s="179"/>
      <c r="H43" s="84"/>
    </row>
    <row r="44" spans="1:8" ht="15">
      <c r="A44" s="12" t="s">
        <v>131</v>
      </c>
      <c r="B44" s="126"/>
      <c r="C44" s="177">
        <v>72</v>
      </c>
      <c r="D44" s="119"/>
      <c r="E44" s="177">
        <v>67</v>
      </c>
      <c r="F44" s="119"/>
      <c r="G44" s="177">
        <v>69</v>
      </c>
      <c r="H44" s="85"/>
    </row>
    <row r="46" spans="1:8" ht="15.75" thickBot="1">
      <c r="A46" s="9" t="s">
        <v>121</v>
      </c>
      <c r="C46" s="182">
        <f>+C30+C36+C42+C44</f>
        <v>602</v>
      </c>
      <c r="D46" s="90"/>
      <c r="E46" s="182">
        <f>+E30+E36+E42+E44</f>
        <v>583</v>
      </c>
      <c r="F46" s="90"/>
      <c r="G46" s="182">
        <f>+G30+G36+G42+G44</f>
        <v>559</v>
      </c>
      <c r="H46" s="129"/>
    </row>
    <row r="47" spans="1:8" ht="13.5" thickTop="1"/>
    <row r="52" spans="1:8">
      <c r="A52" s="8"/>
      <c r="B52" s="6"/>
      <c r="C52" s="202"/>
      <c r="D52" s="51"/>
      <c r="E52" s="202"/>
      <c r="F52" s="51"/>
      <c r="G52" s="202"/>
      <c r="H52" s="202"/>
    </row>
  </sheetData>
  <mergeCells count="5">
    <mergeCell ref="A1:H1"/>
    <mergeCell ref="A4:H4"/>
    <mergeCell ref="C6:G6"/>
    <mergeCell ref="A3:H3"/>
    <mergeCell ref="A2:H2"/>
  </mergeCells>
  <printOptions horizontalCentered="1"/>
  <pageMargins left="0.31" right="0.28000000000000003" top="0.47" bottom="0.52" header="0.25" footer="0.35"/>
  <pageSetup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53"/>
  <sheetViews>
    <sheetView showGridLines="0" zoomScale="70" zoomScaleNormal="70" zoomScaleSheetLayoutView="89" workbookViewId="0">
      <selection activeCell="G48" sqref="A1:I48"/>
    </sheetView>
  </sheetViews>
  <sheetFormatPr defaultColWidth="9.140625" defaultRowHeight="12.75"/>
  <cols>
    <col min="1" max="1" width="2.42578125" style="55" customWidth="1"/>
    <col min="2" max="2" width="4" style="57" customWidth="1"/>
    <col min="3" max="3" width="5" style="55" customWidth="1"/>
    <col min="4" max="4" width="71.28515625" style="55" customWidth="1"/>
    <col min="5" max="5" width="17.42578125" style="150" customWidth="1"/>
    <col min="6" max="6" width="2.7109375" style="131" customWidth="1"/>
    <col min="7" max="7" width="17.42578125" style="45" customWidth="1"/>
    <col min="8" max="8" width="1.5703125" style="55" customWidth="1"/>
    <col min="9" max="9" width="1.7109375" style="55" customWidth="1"/>
    <col min="10" max="10" width="1.5703125" style="55" customWidth="1"/>
    <col min="11" max="11" width="9.140625" style="55"/>
    <col min="12" max="12" width="13.140625" style="55" bestFit="1" customWidth="1"/>
    <col min="13" max="16384" width="9.140625" style="55"/>
  </cols>
  <sheetData>
    <row r="1" spans="1:39">
      <c r="A1" s="324" t="s">
        <v>110</v>
      </c>
      <c r="B1" s="324"/>
      <c r="C1" s="324"/>
      <c r="D1" s="324"/>
      <c r="E1" s="324"/>
      <c r="F1" s="324"/>
      <c r="G1" s="324"/>
      <c r="H1" s="324"/>
      <c r="I1" s="324"/>
      <c r="J1" s="79"/>
    </row>
    <row r="2" spans="1:39">
      <c r="A2" s="324" t="s">
        <v>62</v>
      </c>
      <c r="B2" s="324"/>
      <c r="C2" s="324"/>
      <c r="D2" s="324"/>
      <c r="E2" s="324"/>
      <c r="F2" s="324"/>
      <c r="G2" s="324"/>
      <c r="H2" s="324"/>
      <c r="I2" s="324"/>
      <c r="J2" s="79"/>
    </row>
    <row r="3" spans="1:39">
      <c r="A3" s="324" t="s">
        <v>1</v>
      </c>
      <c r="B3" s="324"/>
      <c r="C3" s="324"/>
      <c r="D3" s="324"/>
      <c r="E3" s="324"/>
      <c r="F3" s="324"/>
      <c r="G3" s="324"/>
      <c r="H3" s="324"/>
      <c r="I3" s="324"/>
      <c r="J3" s="56"/>
    </row>
    <row r="4" spans="1:39">
      <c r="A4" s="324"/>
      <c r="B4" s="324"/>
      <c r="C4" s="324"/>
      <c r="D4" s="324"/>
      <c r="E4" s="324"/>
      <c r="F4" s="324"/>
      <c r="G4" s="324"/>
      <c r="H4" s="324"/>
      <c r="I4" s="324"/>
    </row>
    <row r="5" spans="1:39">
      <c r="B5" s="58"/>
      <c r="C5" s="47"/>
      <c r="D5" s="47"/>
      <c r="E5" s="151" t="str">
        <f>+'Detailed Revenue'!C7</f>
        <v>June 30,</v>
      </c>
      <c r="F5" s="139"/>
      <c r="G5" s="151" t="s">
        <v>122</v>
      </c>
      <c r="H5" s="58"/>
      <c r="I5" s="59"/>
    </row>
    <row r="6" spans="1:39">
      <c r="B6" s="193"/>
      <c r="C6" s="194"/>
      <c r="D6" s="194"/>
      <c r="E6" s="184">
        <f>+'Detailed Revenue'!C8</f>
        <v>2017</v>
      </c>
      <c r="F6" s="195"/>
      <c r="G6" s="184">
        <v>2016</v>
      </c>
      <c r="H6" s="58"/>
      <c r="I6" s="59"/>
    </row>
    <row r="7" spans="1:39" s="60" customFormat="1" ht="17.25" customHeight="1">
      <c r="B7" s="72" t="s">
        <v>20</v>
      </c>
      <c r="C7" s="56"/>
      <c r="D7" s="56"/>
      <c r="E7" s="152" t="s">
        <v>2</v>
      </c>
      <c r="F7" s="140"/>
      <c r="G7" s="106"/>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row>
    <row r="8" spans="1:39" ht="18.75" customHeight="1">
      <c r="B8" s="61" t="s">
        <v>21</v>
      </c>
      <c r="C8" s="47"/>
      <c r="D8" s="47"/>
      <c r="E8" s="153"/>
      <c r="F8" s="133"/>
      <c r="G8" s="54"/>
      <c r="H8" s="47"/>
      <c r="I8" s="47"/>
    </row>
    <row r="9" spans="1:39" ht="18.75" customHeight="1">
      <c r="A9" s="62"/>
      <c r="B9" s="58"/>
      <c r="C9" s="47" t="s">
        <v>22</v>
      </c>
      <c r="D9" s="47"/>
      <c r="E9" s="154">
        <v>356</v>
      </c>
      <c r="F9" s="134"/>
      <c r="G9" s="154">
        <v>403</v>
      </c>
      <c r="H9" s="63"/>
      <c r="I9" s="47"/>
      <c r="K9" s="62"/>
    </row>
    <row r="10" spans="1:39" ht="18.75" customHeight="1">
      <c r="A10" s="62"/>
      <c r="B10" s="58"/>
      <c r="C10" s="47" t="s">
        <v>23</v>
      </c>
      <c r="D10" s="47"/>
      <c r="E10" s="155">
        <v>18</v>
      </c>
      <c r="F10" s="134"/>
      <c r="G10" s="155">
        <v>15</v>
      </c>
      <c r="H10" s="63"/>
      <c r="I10" s="47"/>
      <c r="K10" s="62"/>
    </row>
    <row r="11" spans="1:39" ht="18.75" customHeight="1">
      <c r="A11" s="62"/>
      <c r="B11" s="58"/>
      <c r="C11" s="47" t="s">
        <v>24</v>
      </c>
      <c r="E11" s="155">
        <v>300</v>
      </c>
      <c r="F11" s="133"/>
      <c r="G11" s="155">
        <v>245</v>
      </c>
      <c r="H11" s="47"/>
      <c r="I11" s="47"/>
    </row>
    <row r="12" spans="1:39" ht="18.75" customHeight="1">
      <c r="B12" s="58"/>
      <c r="C12" s="47" t="s">
        <v>25</v>
      </c>
      <c r="D12" s="47"/>
      <c r="E12" s="155">
        <v>392</v>
      </c>
      <c r="F12" s="133"/>
      <c r="G12" s="155">
        <v>429</v>
      </c>
      <c r="H12" s="47"/>
      <c r="I12" s="47"/>
    </row>
    <row r="13" spans="1:39" ht="18.75" customHeight="1">
      <c r="B13" s="58"/>
      <c r="C13" s="47" t="s">
        <v>26</v>
      </c>
      <c r="D13" s="47"/>
      <c r="E13" s="111">
        <v>3671</v>
      </c>
      <c r="F13" s="115"/>
      <c r="G13" s="210">
        <v>3301</v>
      </c>
      <c r="H13" s="47"/>
      <c r="I13" s="47"/>
    </row>
    <row r="14" spans="1:39" ht="18.75" customHeight="1">
      <c r="B14" s="58"/>
      <c r="C14" s="47" t="s">
        <v>27</v>
      </c>
      <c r="D14" s="47"/>
      <c r="E14" s="110">
        <v>184</v>
      </c>
      <c r="F14" s="115"/>
      <c r="G14" s="199">
        <v>167</v>
      </c>
      <c r="H14" s="47"/>
      <c r="I14" s="47"/>
    </row>
    <row r="15" spans="1:39" ht="18.75" customHeight="1">
      <c r="B15" s="47" t="s">
        <v>28</v>
      </c>
      <c r="C15" s="47"/>
      <c r="D15" s="47"/>
      <c r="E15" s="111">
        <f>SUM(E9:E14)</f>
        <v>4921</v>
      </c>
      <c r="F15" s="115"/>
      <c r="G15" s="210">
        <f>SUM(G9:G14)</f>
        <v>4560</v>
      </c>
      <c r="H15" s="47"/>
      <c r="I15" s="47"/>
      <c r="L15" s="131"/>
    </row>
    <row r="16" spans="1:39" ht="18.75" customHeight="1">
      <c r="B16" s="47" t="s">
        <v>29</v>
      </c>
      <c r="C16" s="47"/>
      <c r="D16" s="47"/>
      <c r="E16" s="156">
        <v>384</v>
      </c>
      <c r="F16" s="115"/>
      <c r="G16" s="156">
        <v>362</v>
      </c>
      <c r="H16" s="47"/>
      <c r="I16" s="47"/>
      <c r="L16" s="131"/>
    </row>
    <row r="17" spans="1:13" ht="18.75" customHeight="1">
      <c r="B17" s="47" t="s">
        <v>120</v>
      </c>
      <c r="C17" s="47"/>
      <c r="D17" s="47"/>
      <c r="E17" s="149">
        <v>633</v>
      </c>
      <c r="F17" s="115"/>
      <c r="G17" s="222">
        <v>717</v>
      </c>
      <c r="H17" s="47"/>
      <c r="I17" s="47"/>
      <c r="L17" s="132"/>
    </row>
    <row r="18" spans="1:13" ht="18.75" customHeight="1">
      <c r="B18" s="47" t="s">
        <v>30</v>
      </c>
      <c r="C18" s="47"/>
      <c r="D18" s="47"/>
      <c r="E18" s="156">
        <v>6237</v>
      </c>
      <c r="F18" s="115"/>
      <c r="G18" s="156">
        <v>6027</v>
      </c>
      <c r="H18" s="47"/>
      <c r="I18" s="47"/>
    </row>
    <row r="19" spans="1:13" ht="18.75" customHeight="1">
      <c r="B19" s="47" t="s">
        <v>31</v>
      </c>
      <c r="C19" s="47"/>
      <c r="D19" s="47"/>
      <c r="E19" s="156">
        <v>2102</v>
      </c>
      <c r="F19" s="115"/>
      <c r="G19" s="156">
        <v>2094</v>
      </c>
      <c r="H19" s="64"/>
      <c r="I19" s="47"/>
    </row>
    <row r="20" spans="1:13" ht="18.75" customHeight="1">
      <c r="B20" s="47" t="s">
        <v>32</v>
      </c>
      <c r="C20" s="47"/>
      <c r="D20" s="47"/>
      <c r="E20" s="156">
        <v>383</v>
      </c>
      <c r="F20" s="115"/>
      <c r="G20" s="156">
        <v>390</v>
      </c>
      <c r="H20" s="65"/>
      <c r="I20" s="47"/>
    </row>
    <row r="21" spans="1:13" ht="18.75" customHeight="1" thickBot="1">
      <c r="B21" s="47" t="s">
        <v>33</v>
      </c>
      <c r="C21" s="58"/>
      <c r="D21" s="58"/>
      <c r="E21" s="157">
        <f>SUM(E15:E20)</f>
        <v>14660</v>
      </c>
      <c r="F21" s="115"/>
      <c r="G21" s="157">
        <f>SUM(G15:G20)</f>
        <v>14150</v>
      </c>
      <c r="H21" s="65"/>
      <c r="I21" s="47"/>
      <c r="L21" s="131"/>
    </row>
    <row r="22" spans="1:13" ht="9.75" customHeight="1" thickTop="1">
      <c r="F22" s="135"/>
      <c r="G22" s="150"/>
      <c r="I22" s="47"/>
    </row>
    <row r="23" spans="1:13">
      <c r="A23" s="57"/>
      <c r="B23" s="58" t="s">
        <v>34</v>
      </c>
      <c r="C23" s="47"/>
      <c r="D23" s="47"/>
      <c r="E23" s="158"/>
      <c r="F23" s="115"/>
      <c r="G23" s="158"/>
      <c r="H23" s="66"/>
      <c r="I23" s="47"/>
    </row>
    <row r="24" spans="1:13" ht="18.95" customHeight="1">
      <c r="B24" s="61" t="s">
        <v>35</v>
      </c>
      <c r="C24" s="56"/>
      <c r="D24" s="47"/>
      <c r="E24" s="159"/>
      <c r="F24" s="115"/>
      <c r="G24" s="159"/>
      <c r="H24" s="47"/>
      <c r="I24" s="47"/>
    </row>
    <row r="25" spans="1:13" ht="18.95" customHeight="1">
      <c r="B25" s="58"/>
      <c r="C25" s="47" t="s">
        <v>36</v>
      </c>
      <c r="D25" s="47"/>
      <c r="E25" s="160">
        <v>149</v>
      </c>
      <c r="F25" s="136"/>
      <c r="G25" s="160">
        <v>175</v>
      </c>
      <c r="H25" s="47"/>
      <c r="I25" s="47"/>
    </row>
    <row r="26" spans="1:13" ht="18.95" customHeight="1">
      <c r="B26" s="58"/>
      <c r="C26" s="47" t="s">
        <v>37</v>
      </c>
      <c r="D26" s="47"/>
      <c r="E26" s="161">
        <v>169</v>
      </c>
      <c r="F26" s="115"/>
      <c r="G26" s="161">
        <v>108</v>
      </c>
      <c r="H26" s="47"/>
      <c r="I26" s="47"/>
    </row>
    <row r="27" spans="1:13" ht="18.95" customHeight="1">
      <c r="B27" s="58"/>
      <c r="C27" s="47" t="s">
        <v>38</v>
      </c>
      <c r="D27" s="47"/>
      <c r="E27" s="161">
        <v>124</v>
      </c>
      <c r="F27" s="115"/>
      <c r="G27" s="161">
        <v>207</v>
      </c>
      <c r="H27" s="47"/>
      <c r="I27" s="47"/>
    </row>
    <row r="28" spans="1:13" ht="18.95" customHeight="1">
      <c r="B28" s="58"/>
      <c r="C28" s="47" t="s">
        <v>39</v>
      </c>
      <c r="D28" s="47"/>
      <c r="E28" s="161">
        <v>265</v>
      </c>
      <c r="F28" s="115"/>
      <c r="G28" s="161">
        <v>162</v>
      </c>
      <c r="H28" s="47"/>
      <c r="I28" s="47"/>
    </row>
    <row r="29" spans="1:13" ht="18.95" customHeight="1">
      <c r="B29" s="55"/>
      <c r="C29" s="47" t="s">
        <v>40</v>
      </c>
      <c r="D29" s="47"/>
      <c r="E29" s="161">
        <v>115</v>
      </c>
      <c r="F29" s="115"/>
      <c r="G29" s="161">
        <v>129</v>
      </c>
      <c r="H29" s="47"/>
      <c r="I29" s="47"/>
      <c r="K29" s="67"/>
    </row>
    <row r="30" spans="1:13" ht="18.95" customHeight="1">
      <c r="B30" s="55"/>
      <c r="C30" s="47" t="s">
        <v>26</v>
      </c>
      <c r="D30" s="47"/>
      <c r="E30" s="161">
        <v>3671</v>
      </c>
      <c r="F30" s="115"/>
      <c r="G30" s="161">
        <v>3301</v>
      </c>
      <c r="H30" s="47"/>
      <c r="I30" s="47"/>
      <c r="K30" s="67"/>
    </row>
    <row r="31" spans="1:13" ht="18.95" customHeight="1">
      <c r="B31" s="55"/>
      <c r="C31" s="47" t="s">
        <v>179</v>
      </c>
      <c r="D31" s="47"/>
      <c r="E31" s="306">
        <v>494</v>
      </c>
      <c r="F31" s="137"/>
      <c r="G31" s="306">
        <v>0</v>
      </c>
      <c r="H31" s="47"/>
      <c r="I31" s="47"/>
      <c r="K31" s="67"/>
    </row>
    <row r="32" spans="1:13" ht="18.95" customHeight="1">
      <c r="B32" s="47" t="s">
        <v>41</v>
      </c>
      <c r="C32" s="47"/>
      <c r="D32" s="47"/>
      <c r="E32" s="40">
        <f>SUM(E25:E31)</f>
        <v>4987</v>
      </c>
      <c r="F32" s="115"/>
      <c r="G32" s="40">
        <f>SUM(G25:G31)</f>
        <v>4082</v>
      </c>
      <c r="H32" s="68"/>
      <c r="I32" s="47"/>
      <c r="J32" s="69"/>
      <c r="M32" s="70"/>
    </row>
    <row r="33" spans="2:11" ht="18.95" customHeight="1">
      <c r="B33" s="47" t="s">
        <v>180</v>
      </c>
      <c r="D33" s="47"/>
      <c r="E33" s="307">
        <v>3058</v>
      </c>
      <c r="F33" s="40"/>
      <c r="G33" s="307">
        <v>3603</v>
      </c>
      <c r="H33" s="47"/>
      <c r="I33" s="47"/>
    </row>
    <row r="34" spans="2:11" ht="18.95" customHeight="1">
      <c r="B34" s="47" t="s">
        <v>119</v>
      </c>
      <c r="C34" s="47"/>
      <c r="D34" s="47"/>
      <c r="E34" s="159">
        <v>732</v>
      </c>
      <c r="F34" s="40"/>
      <c r="G34" s="159">
        <v>720</v>
      </c>
      <c r="H34" s="47"/>
      <c r="K34" s="67"/>
    </row>
    <row r="35" spans="2:11" ht="18.95" customHeight="1">
      <c r="B35" s="47" t="s">
        <v>42</v>
      </c>
      <c r="C35" s="47"/>
      <c r="D35" s="47"/>
      <c r="E35" s="159">
        <v>161</v>
      </c>
      <c r="F35" s="115"/>
      <c r="G35" s="159">
        <v>171</v>
      </c>
      <c r="H35" s="47"/>
    </row>
    <row r="36" spans="2:11" ht="18.95" customHeight="1">
      <c r="B36" s="47" t="s">
        <v>43</v>
      </c>
      <c r="C36" s="47"/>
      <c r="D36" s="47"/>
      <c r="E36" s="162">
        <v>146</v>
      </c>
      <c r="F36" s="115"/>
      <c r="G36" s="162">
        <v>144</v>
      </c>
      <c r="H36" s="47"/>
    </row>
    <row r="37" spans="2:11" ht="18.95" customHeight="1">
      <c r="B37" s="47" t="s">
        <v>44</v>
      </c>
      <c r="C37" s="47"/>
      <c r="D37" s="47"/>
      <c r="E37" s="145">
        <f>SUM(E32:E36)</f>
        <v>9084</v>
      </c>
      <c r="F37" s="115"/>
      <c r="G37" s="145">
        <f>SUM(G32:G36)</f>
        <v>8720</v>
      </c>
      <c r="H37" s="47"/>
    </row>
    <row r="38" spans="2:11" ht="12.75" customHeight="1">
      <c r="B38" s="47"/>
      <c r="C38" s="47"/>
      <c r="D38" s="47"/>
      <c r="E38" s="161"/>
      <c r="F38" s="115"/>
      <c r="G38" s="161"/>
      <c r="H38" s="47"/>
    </row>
    <row r="39" spans="2:11">
      <c r="B39" s="58" t="s">
        <v>45</v>
      </c>
      <c r="C39" s="47"/>
      <c r="D39" s="47"/>
      <c r="E39" s="161"/>
      <c r="F39" s="115"/>
      <c r="G39" s="161"/>
      <c r="H39" s="47"/>
    </row>
    <row r="40" spans="2:11" ht="15.75" customHeight="1">
      <c r="B40" s="58" t="s">
        <v>46</v>
      </c>
      <c r="C40" s="47"/>
      <c r="D40" s="47"/>
      <c r="E40" s="158"/>
      <c r="F40" s="116"/>
      <c r="G40" s="158"/>
      <c r="H40" s="15"/>
    </row>
    <row r="41" spans="2:11" ht="18.95" customHeight="1">
      <c r="B41" s="47" t="s">
        <v>85</v>
      </c>
      <c r="C41" s="47"/>
      <c r="D41" s="47"/>
      <c r="E41" s="158"/>
      <c r="F41" s="116"/>
      <c r="G41" s="158"/>
      <c r="H41" s="15"/>
    </row>
    <row r="42" spans="2:11" ht="18.95" customHeight="1">
      <c r="B42" s="47"/>
      <c r="C42" s="47" t="s">
        <v>67</v>
      </c>
      <c r="D42" s="47"/>
      <c r="E42" s="161">
        <v>2</v>
      </c>
      <c r="F42" s="116"/>
      <c r="G42" s="161">
        <v>2</v>
      </c>
      <c r="H42" s="15"/>
    </row>
    <row r="43" spans="2:11" ht="18.95" customHeight="1">
      <c r="C43" s="47" t="s">
        <v>68</v>
      </c>
      <c r="D43" s="47"/>
      <c r="E43" s="161">
        <v>3011</v>
      </c>
      <c r="F43" s="116"/>
      <c r="G43" s="161">
        <v>3104</v>
      </c>
      <c r="H43" s="15"/>
    </row>
    <row r="44" spans="2:11" ht="18.95" customHeight="1">
      <c r="C44" s="47" t="s">
        <v>69</v>
      </c>
      <c r="D44" s="47"/>
      <c r="E44" s="161">
        <v>-225</v>
      </c>
      <c r="F44" s="116"/>
      <c r="G44" s="161">
        <v>-176</v>
      </c>
      <c r="H44" s="15"/>
    </row>
    <row r="45" spans="2:11" ht="18.95" customHeight="1">
      <c r="C45" s="47" t="s">
        <v>70</v>
      </c>
      <c r="D45" s="44"/>
      <c r="E45" s="161">
        <v>-892</v>
      </c>
      <c r="F45" s="116"/>
      <c r="G45" s="161">
        <v>-979</v>
      </c>
      <c r="H45" s="15"/>
    </row>
    <row r="46" spans="2:11" ht="18.95" customHeight="1">
      <c r="C46" s="47" t="s">
        <v>71</v>
      </c>
      <c r="D46" s="47"/>
      <c r="E46" s="163">
        <v>3680</v>
      </c>
      <c r="F46" s="116"/>
      <c r="G46" s="163">
        <v>3479</v>
      </c>
      <c r="H46" s="15"/>
      <c r="K46" s="70"/>
    </row>
    <row r="47" spans="2:11" ht="18.95" customHeight="1">
      <c r="B47" s="47" t="s">
        <v>140</v>
      </c>
      <c r="C47" s="47"/>
      <c r="D47" s="47"/>
      <c r="E47" s="164">
        <f>SUM(E42:E46)</f>
        <v>5576</v>
      </c>
      <c r="F47" s="115"/>
      <c r="G47" s="164">
        <f>SUM(G42:G46)</f>
        <v>5430</v>
      </c>
      <c r="H47" s="4"/>
    </row>
    <row r="48" spans="2:11" ht="18.95" customHeight="1" thickBot="1">
      <c r="B48" s="47" t="s">
        <v>47</v>
      </c>
      <c r="E48" s="165">
        <f>E47+E37</f>
        <v>14660</v>
      </c>
      <c r="F48" s="138"/>
      <c r="G48" s="165">
        <f>G47+G37</f>
        <v>14150</v>
      </c>
    </row>
    <row r="49" spans="4:8" ht="13.5" thickTop="1">
      <c r="G49" s="150"/>
    </row>
    <row r="51" spans="4:8">
      <c r="E51" s="166"/>
      <c r="G51" s="46"/>
    </row>
    <row r="52" spans="4:8">
      <c r="D52" s="47"/>
      <c r="E52" s="167"/>
      <c r="F52" s="116"/>
      <c r="G52" s="47"/>
      <c r="H52" s="47"/>
    </row>
    <row r="53" spans="4:8">
      <c r="D53" s="47"/>
      <c r="E53" s="167"/>
      <c r="F53" s="116"/>
      <c r="G53" s="47"/>
      <c r="H53" s="47"/>
    </row>
  </sheetData>
  <mergeCells count="4">
    <mergeCell ref="A1:I1"/>
    <mergeCell ref="A2:I2"/>
    <mergeCell ref="A3:I3"/>
    <mergeCell ref="A4:I4"/>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14"/>
  <sheetViews>
    <sheetView showGridLines="0" topLeftCell="A42" zoomScale="85" zoomScaleNormal="85" zoomScaleSheetLayoutView="70" workbookViewId="0">
      <selection activeCell="I68" sqref="A1:I68"/>
    </sheetView>
  </sheetViews>
  <sheetFormatPr defaultColWidth="6.28515625" defaultRowHeight="12.75"/>
  <cols>
    <col min="1" max="1" width="57.7109375" style="18" customWidth="1"/>
    <col min="2" max="2" width="2.7109375" style="18"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32.140625" style="87" customWidth="1"/>
    <col min="9" max="9" width="2.7109375" style="18" customWidth="1"/>
    <col min="10" max="16384" width="6.28515625" style="18"/>
  </cols>
  <sheetData>
    <row r="1" spans="1:8" ht="12.75" customHeight="1">
      <c r="A1" s="326" t="s">
        <v>110</v>
      </c>
      <c r="B1" s="326"/>
      <c r="C1" s="326"/>
      <c r="D1" s="326"/>
      <c r="E1" s="326"/>
      <c r="F1" s="326"/>
      <c r="G1" s="326"/>
      <c r="H1" s="326"/>
    </row>
    <row r="2" spans="1:8" ht="12.75" customHeight="1">
      <c r="A2" s="327" t="s">
        <v>175</v>
      </c>
      <c r="B2" s="327"/>
      <c r="C2" s="327"/>
      <c r="D2" s="327"/>
      <c r="E2" s="327"/>
      <c r="F2" s="327"/>
      <c r="G2" s="327"/>
      <c r="H2" s="327"/>
    </row>
    <row r="3" spans="1:8" ht="12.75" customHeight="1">
      <c r="A3" s="326" t="s">
        <v>65</v>
      </c>
      <c r="B3" s="326"/>
      <c r="C3" s="326"/>
      <c r="D3" s="326"/>
      <c r="E3" s="326"/>
      <c r="F3" s="326"/>
      <c r="G3" s="326"/>
      <c r="H3" s="326"/>
    </row>
    <row r="4" spans="1:8" ht="12.75" customHeight="1">
      <c r="A4" s="326" t="s">
        <v>5</v>
      </c>
      <c r="B4" s="326"/>
      <c r="C4" s="326"/>
      <c r="D4" s="326"/>
      <c r="E4" s="326"/>
      <c r="F4" s="326"/>
      <c r="G4" s="326"/>
      <c r="H4" s="326"/>
    </row>
    <row r="5" spans="1:8" ht="12.75" customHeight="1">
      <c r="A5" s="326" t="s">
        <v>2</v>
      </c>
      <c r="B5" s="326"/>
      <c r="C5" s="326"/>
      <c r="D5" s="326"/>
      <c r="E5" s="326"/>
      <c r="F5" s="326"/>
      <c r="G5" s="326"/>
      <c r="H5" s="326"/>
    </row>
    <row r="6" spans="1:8" ht="12.75" customHeight="1">
      <c r="A6" s="124"/>
      <c r="B6" s="124"/>
      <c r="C6" s="124"/>
      <c r="D6" s="124"/>
      <c r="E6" s="124"/>
      <c r="F6" s="124"/>
      <c r="G6" s="124"/>
      <c r="H6" s="119"/>
    </row>
    <row r="7" spans="1:8" ht="12.75" customHeight="1">
      <c r="A7" s="287"/>
      <c r="B7" s="287"/>
      <c r="C7" s="287"/>
      <c r="D7" s="287"/>
      <c r="E7" s="287"/>
      <c r="F7" s="287"/>
      <c r="G7" s="287"/>
      <c r="H7" s="224"/>
    </row>
    <row r="8" spans="1:8" ht="12.75" customHeight="1">
      <c r="A8" s="287"/>
      <c r="B8" s="287"/>
      <c r="C8" s="319" t="s">
        <v>50</v>
      </c>
      <c r="D8" s="319"/>
      <c r="E8" s="319"/>
      <c r="F8" s="319"/>
      <c r="G8" s="319"/>
      <c r="H8" s="224"/>
    </row>
    <row r="9" spans="1:8" ht="12.75" customHeight="1">
      <c r="A9" s="225"/>
      <c r="B9" s="287"/>
      <c r="C9" s="218" t="str">
        <f>+'Detailed Revenue'!C7</f>
        <v>June 30,</v>
      </c>
      <c r="D9" s="41"/>
      <c r="E9" s="218" t="str">
        <f>+'Detailed Revenue'!E7</f>
        <v>March 31,</v>
      </c>
      <c r="F9" s="41"/>
      <c r="G9" s="218" t="str">
        <f>+'Detailed Revenue'!G7</f>
        <v>June 30,</v>
      </c>
      <c r="H9" s="224"/>
    </row>
    <row r="10" spans="1:8" ht="12.75" customHeight="1">
      <c r="A10" s="225"/>
      <c r="B10" s="196"/>
      <c r="C10" s="197">
        <f>+'Detailed Revenue'!C8</f>
        <v>2017</v>
      </c>
      <c r="D10" s="189"/>
      <c r="E10" s="197">
        <f>+'Detailed Revenue'!E8</f>
        <v>2017</v>
      </c>
      <c r="F10" s="189"/>
      <c r="G10" s="197">
        <f>+'Detailed Revenue'!G8</f>
        <v>2016</v>
      </c>
      <c r="H10" s="225"/>
    </row>
    <row r="11" spans="1:8" s="120" customFormat="1">
      <c r="A11" s="225"/>
      <c r="B11" s="287"/>
      <c r="C11" s="99"/>
      <c r="D11" s="41"/>
      <c r="E11" s="99"/>
      <c r="F11" s="41"/>
      <c r="G11" s="99"/>
      <c r="H11" s="225"/>
    </row>
    <row r="12" spans="1:8">
      <c r="A12" s="38" t="s">
        <v>174</v>
      </c>
      <c r="B12" s="29"/>
      <c r="C12" s="80">
        <f>'Income Statement'!B49</f>
        <v>147</v>
      </c>
      <c r="D12" s="42"/>
      <c r="E12" s="80">
        <f>'Income Statement'!D49</f>
        <v>169</v>
      </c>
      <c r="F12" s="225"/>
      <c r="G12" s="80">
        <f>'Income Statement'!F49</f>
        <v>70</v>
      </c>
      <c r="H12" s="80"/>
    </row>
    <row r="13" spans="1:8">
      <c r="A13" s="27"/>
      <c r="B13" s="27"/>
      <c r="C13" s="39"/>
      <c r="D13" s="39"/>
      <c r="E13" s="39"/>
      <c r="F13" s="43"/>
      <c r="G13" s="39"/>
      <c r="H13" s="224"/>
    </row>
    <row r="14" spans="1:8">
      <c r="A14" s="225" t="s">
        <v>51</v>
      </c>
      <c r="B14" s="225"/>
      <c r="C14" s="227"/>
      <c r="D14" s="225"/>
      <c r="E14" s="227"/>
      <c r="F14" s="225"/>
      <c r="G14" s="225"/>
      <c r="H14" s="224"/>
    </row>
    <row r="15" spans="1:8">
      <c r="A15" s="226"/>
      <c r="B15" s="225"/>
      <c r="C15" s="118"/>
      <c r="D15" s="225"/>
      <c r="E15" s="118"/>
      <c r="F15" s="225"/>
      <c r="G15" s="225"/>
      <c r="H15" s="224"/>
    </row>
    <row r="16" spans="1:8" ht="15">
      <c r="A16" s="226" t="s">
        <v>117</v>
      </c>
      <c r="B16" s="225"/>
      <c r="C16" s="230">
        <v>22</v>
      </c>
      <c r="D16" s="228"/>
      <c r="E16" s="230">
        <v>23</v>
      </c>
      <c r="F16" s="228"/>
      <c r="G16" s="230">
        <v>19</v>
      </c>
      <c r="H16" s="221"/>
    </row>
    <row r="17" spans="1:8" s="22" customFormat="1" ht="15">
      <c r="A17" s="226" t="s">
        <v>143</v>
      </c>
      <c r="B17" s="226"/>
      <c r="C17" s="115">
        <v>11</v>
      </c>
      <c r="D17" s="212"/>
      <c r="E17" s="115">
        <v>6</v>
      </c>
      <c r="F17" s="212"/>
      <c r="G17" s="115">
        <v>35</v>
      </c>
      <c r="H17" s="224"/>
    </row>
    <row r="18" spans="1:8" s="229" customFormat="1" ht="15">
      <c r="A18" s="226" t="s">
        <v>161</v>
      </c>
      <c r="B18" s="226"/>
      <c r="C18" s="115">
        <v>10</v>
      </c>
      <c r="D18" s="212"/>
      <c r="E18" s="115">
        <v>0</v>
      </c>
      <c r="F18" s="212"/>
      <c r="G18" s="115">
        <v>0</v>
      </c>
      <c r="H18" s="224"/>
    </row>
    <row r="19" spans="1:8" ht="15">
      <c r="A19" s="226" t="s">
        <v>162</v>
      </c>
      <c r="B19" s="225"/>
      <c r="C19" s="230">
        <v>0</v>
      </c>
      <c r="D19" s="228"/>
      <c r="E19" s="230">
        <v>0</v>
      </c>
      <c r="F19" s="228"/>
      <c r="G19" s="230">
        <v>33</v>
      </c>
      <c r="H19" s="221"/>
    </row>
    <row r="20" spans="1:8" s="22" customFormat="1" ht="15">
      <c r="A20" s="226" t="s">
        <v>163</v>
      </c>
      <c r="B20" s="226"/>
      <c r="C20" s="115">
        <v>0</v>
      </c>
      <c r="D20" s="212"/>
      <c r="E20" s="115">
        <v>0</v>
      </c>
      <c r="F20" s="212"/>
      <c r="G20" s="115">
        <v>-2</v>
      </c>
      <c r="H20" s="224"/>
    </row>
    <row r="21" spans="1:8" s="229" customFormat="1" ht="15">
      <c r="A21" s="226" t="s">
        <v>167</v>
      </c>
      <c r="B21" s="226"/>
      <c r="C21" s="115">
        <v>2</v>
      </c>
      <c r="D21" s="212"/>
      <c r="E21" s="115">
        <v>0</v>
      </c>
      <c r="F21" s="212"/>
      <c r="G21" s="115">
        <v>0</v>
      </c>
      <c r="H21" s="224"/>
    </row>
    <row r="22" spans="1:8" ht="17.25" customHeight="1">
      <c r="A22" s="226" t="s">
        <v>66</v>
      </c>
      <c r="B22" s="226"/>
      <c r="C22" s="232">
        <f>SUM(C16:C21)</f>
        <v>45</v>
      </c>
      <c r="D22" s="212"/>
      <c r="E22" s="232">
        <f>SUM(E16:E21)</f>
        <v>29</v>
      </c>
      <c r="F22" s="212"/>
      <c r="G22" s="232">
        <f>SUM(G16:G21)</f>
        <v>85</v>
      </c>
      <c r="H22" s="224"/>
    </row>
    <row r="23" spans="1:8">
      <c r="A23" s="226"/>
      <c r="B23" s="226"/>
      <c r="C23" s="118"/>
      <c r="D23" s="212"/>
      <c r="E23" s="118"/>
      <c r="F23" s="212"/>
      <c r="G23" s="118"/>
      <c r="H23" s="224"/>
    </row>
    <row r="24" spans="1:8" ht="15">
      <c r="A24" s="226" t="s">
        <v>166</v>
      </c>
      <c r="B24" s="226"/>
      <c r="C24" s="77">
        <v>-20</v>
      </c>
      <c r="D24" s="212"/>
      <c r="E24" s="77">
        <v>-11</v>
      </c>
      <c r="F24" s="212"/>
      <c r="G24" s="77">
        <v>-2</v>
      </c>
      <c r="H24" s="221"/>
    </row>
    <row r="25" spans="1:8">
      <c r="A25" s="226" t="s">
        <v>52</v>
      </c>
      <c r="B25" s="226"/>
      <c r="C25" s="118">
        <f>SUM(C22:C24)</f>
        <v>25</v>
      </c>
      <c r="D25" s="228"/>
      <c r="E25" s="118">
        <f>SUM(E22:E24)</f>
        <v>18</v>
      </c>
      <c r="F25" s="228"/>
      <c r="G25" s="118">
        <f>SUM(G22:G24)</f>
        <v>83</v>
      </c>
      <c r="H25" s="224"/>
    </row>
    <row r="26" spans="1:8">
      <c r="A26" s="226"/>
      <c r="B26" s="226"/>
      <c r="C26" s="227"/>
      <c r="D26" s="228"/>
      <c r="E26" s="227"/>
      <c r="F26" s="228"/>
      <c r="G26" s="227"/>
      <c r="H26" s="224"/>
    </row>
    <row r="27" spans="1:8" ht="13.5" thickBot="1">
      <c r="A27" s="23" t="s">
        <v>86</v>
      </c>
      <c r="B27" s="89"/>
      <c r="C27" s="219">
        <f>C12+C25</f>
        <v>172</v>
      </c>
      <c r="D27" s="25"/>
      <c r="E27" s="219">
        <f>E12+E25</f>
        <v>187</v>
      </c>
      <c r="F27" s="26"/>
      <c r="G27" s="219">
        <f>G12+G25</f>
        <v>153</v>
      </c>
      <c r="H27" s="224"/>
    </row>
    <row r="28" spans="1:8" ht="13.5" thickTop="1">
      <c r="A28" s="27"/>
      <c r="B28" s="27"/>
      <c r="C28" s="28"/>
      <c r="D28" s="28"/>
      <c r="E28" s="28"/>
      <c r="F28" s="225"/>
      <c r="G28" s="28"/>
      <c r="H28" s="224"/>
    </row>
    <row r="29" spans="1:8">
      <c r="A29" s="29"/>
      <c r="B29" s="29"/>
      <c r="C29" s="28"/>
      <c r="D29" s="28"/>
      <c r="E29" s="28"/>
      <c r="F29" s="225"/>
      <c r="G29" s="28"/>
      <c r="H29" s="201"/>
    </row>
    <row r="30" spans="1:8">
      <c r="A30" s="38" t="s">
        <v>176</v>
      </c>
      <c r="B30" s="225"/>
      <c r="C30" s="214">
        <f>'Income Statement'!B53</f>
        <v>0.87240356083086057</v>
      </c>
      <c r="D30" s="214"/>
      <c r="E30" s="214">
        <f>'Income Statement'!D53</f>
        <v>0.99294947121034083</v>
      </c>
      <c r="F30" s="225"/>
      <c r="G30" s="214">
        <f>'Income Statement'!F53</f>
        <v>0.41617122473246138</v>
      </c>
      <c r="H30" s="214"/>
    </row>
    <row r="31" spans="1:8">
      <c r="A31" s="226" t="s">
        <v>53</v>
      </c>
      <c r="B31" s="226"/>
      <c r="C31" s="215">
        <f>C25/C36</f>
        <v>0.14836795252225518</v>
      </c>
      <c r="D31" s="30"/>
      <c r="E31" s="215">
        <f>E25/E36</f>
        <v>0.10575793184488837</v>
      </c>
      <c r="F31" s="30"/>
      <c r="G31" s="215">
        <v>0.49</v>
      </c>
      <c r="H31" s="213"/>
    </row>
    <row r="32" spans="1:8">
      <c r="A32" s="226"/>
      <c r="B32" s="226"/>
      <c r="C32" s="216"/>
      <c r="D32" s="216"/>
      <c r="E32" s="216"/>
      <c r="F32" s="225"/>
      <c r="G32" s="216"/>
      <c r="H32" s="201"/>
    </row>
    <row r="33" spans="1:13" ht="13.5" thickBot="1">
      <c r="A33" s="23" t="s">
        <v>63</v>
      </c>
      <c r="B33" s="23"/>
      <c r="C33" s="217">
        <f>SUM(C30:C31)</f>
        <v>1.0207715133531157</v>
      </c>
      <c r="D33" s="211"/>
      <c r="E33" s="217">
        <f>SUM(E30:E31)</f>
        <v>1.0987074030552293</v>
      </c>
      <c r="F33" s="26"/>
      <c r="G33" s="217">
        <f>SUM(G30:G31)</f>
        <v>0.90617122473246137</v>
      </c>
      <c r="H33" s="211"/>
    </row>
    <row r="34" spans="1:13" s="225" customFormat="1" ht="13.5" thickTop="1">
      <c r="A34" s="23"/>
      <c r="B34" s="23"/>
      <c r="C34" s="211"/>
      <c r="D34" s="211"/>
      <c r="E34" s="211"/>
      <c r="F34" s="26"/>
      <c r="G34" s="211"/>
      <c r="H34" s="211"/>
    </row>
    <row r="35" spans="1:13" s="225" customFormat="1">
      <c r="A35" s="288" t="s">
        <v>141</v>
      </c>
      <c r="B35" s="23"/>
      <c r="C35" s="211"/>
      <c r="D35" s="211"/>
      <c r="E35" s="211"/>
      <c r="F35" s="26"/>
      <c r="G35" s="211"/>
      <c r="H35" s="211"/>
    </row>
    <row r="36" spans="1:13">
      <c r="A36" s="288" t="s">
        <v>173</v>
      </c>
      <c r="B36" s="225"/>
      <c r="C36" s="201">
        <f>'Income Statement'!B59</f>
        <v>168.5</v>
      </c>
      <c r="D36" s="225"/>
      <c r="E36" s="201">
        <f>'Income Statement'!D59</f>
        <v>170.2</v>
      </c>
      <c r="F36" s="225"/>
      <c r="G36" s="201">
        <f>'Income Statement'!F59</f>
        <v>168.2</v>
      </c>
      <c r="H36" s="201"/>
      <c r="J36" s="225"/>
      <c r="K36" s="225"/>
      <c r="L36" s="225"/>
      <c r="M36" s="225"/>
    </row>
    <row r="37" spans="1:13">
      <c r="A37" s="225"/>
      <c r="B37" s="225"/>
      <c r="C37" s="225"/>
      <c r="D37" s="225"/>
      <c r="E37" s="225"/>
      <c r="F37" s="225"/>
      <c r="G37" s="225"/>
      <c r="H37" s="35"/>
      <c r="J37" s="225"/>
      <c r="K37" s="225"/>
      <c r="L37" s="225"/>
      <c r="M37" s="225"/>
    </row>
    <row r="38" spans="1:13">
      <c r="A38" s="225"/>
      <c r="B38" s="225"/>
      <c r="C38" s="225"/>
      <c r="D38" s="225"/>
      <c r="E38" s="225"/>
      <c r="F38" s="225"/>
      <c r="G38" s="225"/>
      <c r="H38" s="224"/>
      <c r="K38" s="225"/>
      <c r="L38" s="225"/>
      <c r="M38" s="225"/>
    </row>
    <row r="39" spans="1:13" ht="15">
      <c r="A39" s="268"/>
      <c r="K39" s="225"/>
      <c r="L39" s="225"/>
      <c r="M39" s="225"/>
    </row>
    <row r="40" spans="1:13" s="100" customFormat="1" ht="11.25">
      <c r="H40" s="101"/>
      <c r="K40" s="223"/>
      <c r="L40" s="223"/>
      <c r="M40" s="223"/>
    </row>
    <row r="41" spans="1:13" s="100" customFormat="1" ht="14.45" customHeight="1">
      <c r="A41" s="325"/>
      <c r="B41" s="325"/>
      <c r="C41" s="325"/>
      <c r="D41" s="325"/>
      <c r="E41" s="325"/>
      <c r="F41" s="325"/>
      <c r="G41" s="325"/>
      <c r="H41" s="325"/>
      <c r="K41" s="223"/>
      <c r="L41" s="223"/>
      <c r="M41" s="223"/>
    </row>
    <row r="42" spans="1:13" s="223" customFormat="1" ht="14.45" customHeight="1">
      <c r="A42" s="325"/>
      <c r="B42" s="325"/>
      <c r="C42" s="325"/>
      <c r="D42" s="325"/>
      <c r="E42" s="325"/>
      <c r="F42" s="325"/>
      <c r="G42" s="325"/>
      <c r="H42" s="325"/>
      <c r="J42" s="144"/>
      <c r="K42" s="144"/>
      <c r="L42" s="225"/>
    </row>
    <row r="43" spans="1:13" s="223" customFormat="1" ht="14.45" customHeight="1">
      <c r="A43" s="325"/>
      <c r="B43" s="325"/>
      <c r="C43" s="325"/>
      <c r="D43" s="325"/>
      <c r="E43" s="325"/>
      <c r="F43" s="325"/>
      <c r="G43" s="325"/>
      <c r="H43" s="325"/>
    </row>
    <row r="44" spans="1:13" s="223" customFormat="1" ht="14.45" customHeight="1">
      <c r="A44" s="325"/>
      <c r="B44" s="325"/>
      <c r="C44" s="325"/>
      <c r="D44" s="325"/>
      <c r="E44" s="325"/>
      <c r="F44" s="325"/>
      <c r="G44" s="325"/>
      <c r="H44" s="325"/>
    </row>
    <row r="45" spans="1:13" s="223" customFormat="1" ht="14.45" customHeight="1">
      <c r="A45" s="325"/>
      <c r="B45" s="325"/>
      <c r="C45" s="325"/>
      <c r="D45" s="325"/>
      <c r="E45" s="325"/>
      <c r="F45" s="325"/>
      <c r="G45" s="325"/>
      <c r="H45" s="325"/>
    </row>
    <row r="46" spans="1:13" s="223" customFormat="1" ht="14.45" customHeight="1">
      <c r="A46" s="325"/>
      <c r="B46" s="325"/>
      <c r="C46" s="325"/>
      <c r="D46" s="325"/>
      <c r="E46" s="325"/>
      <c r="F46" s="325"/>
      <c r="G46" s="325"/>
      <c r="H46" s="325"/>
    </row>
    <row r="47" spans="1:13" s="100" customFormat="1" ht="14.45" customHeight="1">
      <c r="A47" s="325"/>
      <c r="B47" s="325"/>
      <c r="C47" s="325"/>
      <c r="D47" s="325"/>
      <c r="E47" s="325"/>
      <c r="F47" s="325"/>
      <c r="G47" s="325"/>
      <c r="H47" s="325"/>
      <c r="I47" s="223"/>
      <c r="J47" s="223"/>
      <c r="K47" s="223"/>
      <c r="L47" s="223"/>
      <c r="M47" s="223"/>
    </row>
    <row r="48" spans="1:13" s="100" customFormat="1" ht="11.25">
      <c r="H48" s="101"/>
      <c r="I48" s="223"/>
      <c r="J48" s="223"/>
      <c r="K48" s="223"/>
      <c r="L48" s="223"/>
      <c r="M48" s="223"/>
    </row>
    <row r="49" spans="1:13" ht="15">
      <c r="A49" s="268"/>
      <c r="I49" s="223"/>
      <c r="J49" s="223"/>
      <c r="K49" s="223"/>
      <c r="L49" s="225"/>
      <c r="M49" s="225"/>
    </row>
    <row r="50" spans="1:13" s="100" customFormat="1" ht="11.25">
      <c r="H50" s="101"/>
      <c r="I50" s="223"/>
      <c r="J50" s="223"/>
      <c r="K50" s="223"/>
      <c r="L50" s="223"/>
      <c r="M50" s="223"/>
    </row>
    <row r="51" spans="1:13" s="100" customFormat="1" ht="11.25">
      <c r="H51" s="101"/>
      <c r="I51" s="223"/>
      <c r="J51" s="223"/>
      <c r="K51" s="223"/>
      <c r="L51" s="223"/>
      <c r="M51" s="223"/>
    </row>
    <row r="52" spans="1:13" s="100" customFormat="1" ht="15">
      <c r="A52" s="268"/>
      <c r="H52" s="101"/>
      <c r="I52" s="223"/>
      <c r="J52" s="223"/>
      <c r="K52" s="223"/>
      <c r="L52" s="223"/>
      <c r="M52" s="223"/>
    </row>
    <row r="53" spans="1:13" s="100" customFormat="1" ht="11.25">
      <c r="H53" s="101"/>
      <c r="I53" s="223"/>
      <c r="J53" s="223"/>
      <c r="K53" s="223"/>
      <c r="L53" s="223"/>
      <c r="M53" s="223"/>
    </row>
    <row r="54" spans="1:13" s="100" customFormat="1" ht="11.25">
      <c r="H54" s="101"/>
      <c r="I54" s="223"/>
      <c r="J54" s="223"/>
      <c r="K54" s="223"/>
      <c r="L54" s="223"/>
      <c r="M54" s="223"/>
    </row>
    <row r="55" spans="1:13" s="100" customFormat="1" ht="15">
      <c r="A55" s="268"/>
      <c r="H55" s="101"/>
      <c r="I55" s="223"/>
      <c r="J55" s="223"/>
      <c r="K55" s="223"/>
      <c r="L55" s="223"/>
      <c r="M55" s="223"/>
    </row>
    <row r="56" spans="1:13" s="100" customFormat="1" ht="11.25">
      <c r="H56" s="101"/>
      <c r="I56" s="223"/>
      <c r="J56" s="223"/>
      <c r="K56" s="223"/>
      <c r="L56" s="223"/>
      <c r="M56" s="223"/>
    </row>
    <row r="57" spans="1:13" s="100" customFormat="1" ht="11.25">
      <c r="H57" s="101"/>
      <c r="I57" s="223"/>
      <c r="J57" s="223"/>
      <c r="K57" s="223"/>
      <c r="L57" s="223"/>
      <c r="M57" s="223"/>
    </row>
    <row r="58" spans="1:13" s="100" customFormat="1" ht="15">
      <c r="A58" s="268"/>
      <c r="H58" s="101"/>
      <c r="I58" s="223"/>
      <c r="J58" s="223"/>
      <c r="K58" s="223"/>
      <c r="L58" s="223"/>
      <c r="M58" s="223"/>
    </row>
    <row r="59" spans="1:13" s="100" customFormat="1" ht="11.25">
      <c r="H59" s="101"/>
      <c r="I59" s="223"/>
      <c r="J59" s="223"/>
      <c r="K59" s="223"/>
      <c r="L59" s="223"/>
      <c r="M59" s="223"/>
    </row>
    <row r="60" spans="1:13" s="100" customFormat="1" ht="11.25">
      <c r="H60" s="101"/>
      <c r="I60" s="223"/>
      <c r="J60" s="223"/>
      <c r="K60" s="223"/>
      <c r="L60" s="223"/>
      <c r="M60" s="223"/>
    </row>
    <row r="61" spans="1:13" s="100" customFormat="1" ht="15">
      <c r="A61" s="268"/>
      <c r="H61" s="101"/>
      <c r="I61" s="223"/>
      <c r="J61" s="144"/>
      <c r="K61" s="144"/>
      <c r="L61" s="225"/>
      <c r="M61" s="223"/>
    </row>
    <row r="62" spans="1:13" s="100" customFormat="1" ht="11.25">
      <c r="I62" s="223"/>
      <c r="J62" s="223"/>
      <c r="K62" s="223"/>
      <c r="L62" s="223"/>
      <c r="M62" s="223"/>
    </row>
    <row r="63" spans="1:13" s="100" customFormat="1" ht="11.25">
      <c r="H63" s="101"/>
      <c r="I63" s="223"/>
      <c r="J63" s="223"/>
      <c r="K63" s="223"/>
      <c r="L63" s="223"/>
      <c r="M63" s="223"/>
    </row>
    <row r="64" spans="1:13" s="100" customFormat="1" ht="15">
      <c r="A64" s="268"/>
      <c r="H64" s="101"/>
      <c r="J64" s="223"/>
      <c r="K64" s="223"/>
      <c r="L64" s="223"/>
      <c r="M64" s="223"/>
    </row>
    <row r="65" spans="1:13" s="100" customFormat="1" ht="11.25">
      <c r="H65" s="101"/>
      <c r="J65" s="223"/>
      <c r="K65" s="223"/>
      <c r="L65" s="223"/>
      <c r="M65" s="223"/>
    </row>
    <row r="66" spans="1:13" s="100" customFormat="1" ht="11.25">
      <c r="H66" s="101"/>
      <c r="J66" s="223"/>
      <c r="K66" s="223"/>
      <c r="L66" s="223"/>
      <c r="M66" s="223"/>
    </row>
    <row r="67" spans="1:13" s="100" customFormat="1" ht="15">
      <c r="A67" s="268"/>
      <c r="H67" s="101"/>
      <c r="J67" s="223"/>
      <c r="K67" s="223"/>
      <c r="L67" s="223"/>
      <c r="M67" s="223"/>
    </row>
    <row r="68" spans="1:13" s="100" customFormat="1" ht="11.25">
      <c r="H68" s="101"/>
      <c r="J68" s="223"/>
      <c r="K68" s="223"/>
      <c r="L68" s="223"/>
      <c r="M68" s="223"/>
    </row>
    <row r="69" spans="1:13" s="100" customFormat="1" ht="11.25">
      <c r="H69" s="101"/>
      <c r="J69" s="223"/>
      <c r="K69" s="223"/>
      <c r="L69" s="223"/>
      <c r="M69" s="223"/>
    </row>
    <row r="70" spans="1:13" s="100" customFormat="1" ht="15">
      <c r="A70" s="268"/>
      <c r="H70" s="101"/>
      <c r="J70" s="223"/>
      <c r="K70" s="225"/>
      <c r="L70" s="225"/>
      <c r="M70" s="223"/>
    </row>
    <row r="71" spans="1:13" s="100" customFormat="1" ht="11.25">
      <c r="H71" s="101"/>
      <c r="J71" s="223"/>
      <c r="K71" s="223"/>
      <c r="L71" s="223"/>
      <c r="M71" s="223"/>
    </row>
    <row r="72" spans="1:13" s="100" customFormat="1" ht="11.25">
      <c r="H72" s="101"/>
      <c r="J72" s="223"/>
      <c r="K72" s="223"/>
      <c r="L72" s="223"/>
      <c r="M72" s="223"/>
    </row>
    <row r="73" spans="1:13" s="100" customFormat="1" ht="15">
      <c r="A73" s="268"/>
      <c r="H73" s="101"/>
      <c r="J73" s="223"/>
      <c r="K73" s="223"/>
      <c r="L73" s="223"/>
      <c r="M73" s="223"/>
    </row>
    <row r="74" spans="1:13" s="100" customFormat="1" ht="11.25">
      <c r="H74" s="101"/>
      <c r="J74" s="223"/>
      <c r="K74" s="223"/>
      <c r="L74" s="223"/>
      <c r="M74" s="223"/>
    </row>
    <row r="75" spans="1:13" s="100" customFormat="1" ht="11.25">
      <c r="H75" s="101"/>
      <c r="J75" s="223"/>
      <c r="K75" s="223"/>
      <c r="L75" s="223"/>
      <c r="M75" s="223"/>
    </row>
    <row r="76" spans="1:13" s="100" customFormat="1" ht="15">
      <c r="A76" s="268"/>
      <c r="H76" s="101"/>
      <c r="J76" s="223"/>
      <c r="K76" s="223"/>
      <c r="L76" s="223"/>
      <c r="M76" s="223"/>
    </row>
    <row r="77" spans="1:13" s="100" customFormat="1" ht="11.25">
      <c r="H77" s="101"/>
      <c r="J77" s="223"/>
      <c r="K77" s="223"/>
      <c r="L77" s="223"/>
      <c r="M77" s="223"/>
    </row>
    <row r="78" spans="1:13" s="100" customFormat="1" ht="11.25">
      <c r="H78" s="101"/>
      <c r="J78" s="223"/>
      <c r="K78" s="223"/>
      <c r="L78" s="223"/>
      <c r="M78" s="223"/>
    </row>
    <row r="79" spans="1:13" s="100" customFormat="1" ht="11.25">
      <c r="H79" s="101"/>
      <c r="J79" s="223"/>
      <c r="K79" s="223"/>
      <c r="L79" s="223"/>
      <c r="M79" s="223"/>
    </row>
    <row r="80" spans="1:13" s="100" customFormat="1" ht="11.25">
      <c r="H80" s="101"/>
      <c r="J80" s="223"/>
      <c r="K80" s="223"/>
      <c r="L80" s="223"/>
      <c r="M80" s="223"/>
    </row>
    <row r="81" spans="8:13" s="100" customFormat="1" ht="11.25">
      <c r="H81" s="101"/>
      <c r="J81" s="223"/>
      <c r="K81" s="223"/>
      <c r="L81" s="223"/>
      <c r="M81" s="223"/>
    </row>
    <row r="82" spans="8:13" s="100" customFormat="1" ht="11.25">
      <c r="H82" s="101"/>
      <c r="J82" s="223"/>
      <c r="K82" s="223"/>
      <c r="L82" s="223"/>
      <c r="M82" s="223"/>
    </row>
    <row r="83" spans="8:13" s="100" customFormat="1" ht="11.25">
      <c r="H83" s="101"/>
      <c r="J83" s="223"/>
      <c r="K83" s="223"/>
      <c r="L83" s="223"/>
      <c r="M83" s="223"/>
    </row>
    <row r="84" spans="8:13" s="100" customFormat="1" ht="11.25">
      <c r="H84" s="101"/>
      <c r="J84" s="223"/>
      <c r="K84" s="223"/>
      <c r="L84" s="223"/>
      <c r="M84" s="223"/>
    </row>
    <row r="85" spans="8:13" s="100" customFormat="1" ht="11.25">
      <c r="H85" s="101"/>
      <c r="J85" s="223"/>
      <c r="K85" s="223"/>
      <c r="L85" s="223"/>
      <c r="M85" s="223"/>
    </row>
    <row r="86" spans="8:13" s="100" customFormat="1" ht="11.25">
      <c r="H86" s="101"/>
      <c r="J86" s="223"/>
      <c r="K86" s="223"/>
      <c r="L86" s="223"/>
      <c r="M86" s="223"/>
    </row>
    <row r="87" spans="8:13" s="100" customFormat="1" ht="11.25">
      <c r="H87" s="101"/>
      <c r="J87" s="223"/>
      <c r="K87" s="223"/>
      <c r="L87" s="223"/>
      <c r="M87" s="223"/>
    </row>
    <row r="88" spans="8:13" s="100" customFormat="1" ht="11.25">
      <c r="H88" s="101"/>
      <c r="J88" s="223"/>
      <c r="K88" s="223"/>
      <c r="L88" s="223"/>
      <c r="M88" s="223"/>
    </row>
    <row r="89" spans="8:13" s="100" customFormat="1" ht="11.25">
      <c r="H89" s="101"/>
      <c r="J89" s="223"/>
      <c r="K89" s="223"/>
      <c r="L89" s="223"/>
      <c r="M89" s="223"/>
    </row>
    <row r="90" spans="8:13" s="100" customFormat="1" ht="11.25">
      <c r="H90" s="101"/>
      <c r="J90" s="223"/>
      <c r="K90" s="223"/>
      <c r="L90" s="223"/>
      <c r="M90" s="223"/>
    </row>
    <row r="91" spans="8:13" s="100" customFormat="1" ht="11.25">
      <c r="H91" s="101"/>
      <c r="J91" s="223"/>
      <c r="K91" s="223"/>
      <c r="L91" s="223"/>
      <c r="M91" s="223"/>
    </row>
    <row r="92" spans="8:13" s="100" customFormat="1" ht="11.25">
      <c r="H92" s="101"/>
      <c r="J92" s="223"/>
      <c r="K92" s="223"/>
      <c r="L92" s="223"/>
      <c r="M92" s="223"/>
    </row>
    <row r="93" spans="8:13" s="100" customFormat="1" ht="11.25">
      <c r="H93" s="101"/>
      <c r="J93" s="223"/>
      <c r="K93" s="223"/>
      <c r="L93" s="223"/>
      <c r="M93" s="223"/>
    </row>
    <row r="94" spans="8:13" s="100" customFormat="1" ht="11.25">
      <c r="H94" s="101"/>
      <c r="J94" s="223"/>
      <c r="K94" s="223"/>
      <c r="L94" s="223"/>
      <c r="M94" s="223"/>
    </row>
    <row r="95" spans="8:13" s="100" customFormat="1" ht="11.25">
      <c r="H95" s="101"/>
      <c r="J95" s="223"/>
      <c r="K95" s="223"/>
      <c r="L95" s="223"/>
      <c r="M95" s="223"/>
    </row>
    <row r="96" spans="8:13" s="100" customFormat="1">
      <c r="H96" s="101"/>
      <c r="J96" s="223"/>
      <c r="K96" s="225"/>
      <c r="L96" s="225"/>
      <c r="M96" s="223"/>
    </row>
    <row r="97" spans="8:13" s="100" customFormat="1" ht="11.25">
      <c r="H97" s="101"/>
      <c r="J97" s="223"/>
      <c r="K97" s="223"/>
      <c r="L97" s="223"/>
      <c r="M97" s="223"/>
    </row>
    <row r="98" spans="8:13" s="100" customFormat="1" ht="11.25">
      <c r="H98" s="101"/>
      <c r="J98" s="223"/>
      <c r="K98" s="223"/>
      <c r="L98" s="223"/>
      <c r="M98" s="223"/>
    </row>
    <row r="99" spans="8:13" s="100" customFormat="1" ht="11.25">
      <c r="H99" s="101"/>
      <c r="J99" s="223"/>
      <c r="K99" s="223"/>
      <c r="L99" s="223"/>
      <c r="M99" s="223"/>
    </row>
    <row r="100" spans="8:13" s="100" customFormat="1" ht="11.25">
      <c r="H100" s="101"/>
      <c r="J100" s="223"/>
      <c r="K100" s="223"/>
      <c r="L100" s="223"/>
      <c r="M100" s="223"/>
    </row>
    <row r="101" spans="8:13" s="100" customFormat="1" ht="11.25">
      <c r="H101" s="101"/>
      <c r="J101" s="223"/>
      <c r="K101" s="223"/>
      <c r="L101" s="223"/>
      <c r="M101" s="223"/>
    </row>
    <row r="102" spans="8:13" s="100" customFormat="1" ht="11.25">
      <c r="H102" s="101"/>
      <c r="J102" s="223"/>
      <c r="K102" s="223"/>
      <c r="L102" s="223"/>
      <c r="M102" s="223"/>
    </row>
    <row r="103" spans="8:13" s="100" customFormat="1" ht="11.25">
      <c r="H103" s="101"/>
      <c r="J103" s="223"/>
      <c r="K103" s="223"/>
      <c r="L103" s="223"/>
      <c r="M103" s="223"/>
    </row>
    <row r="104" spans="8:13" s="100" customFormat="1" ht="11.25">
      <c r="H104" s="101"/>
      <c r="J104" s="223"/>
      <c r="K104" s="223"/>
      <c r="L104" s="223"/>
      <c r="M104" s="223"/>
    </row>
    <row r="105" spans="8:13" s="100" customFormat="1" ht="11.25">
      <c r="H105" s="101"/>
      <c r="J105" s="223"/>
      <c r="K105" s="223"/>
      <c r="L105" s="223"/>
      <c r="M105" s="223"/>
    </row>
    <row r="106" spans="8:13" s="100" customFormat="1" ht="11.25">
      <c r="H106" s="101"/>
      <c r="J106" s="223"/>
      <c r="K106" s="223"/>
      <c r="L106" s="223"/>
      <c r="M106" s="223"/>
    </row>
    <row r="107" spans="8:13" s="100" customFormat="1" ht="11.25">
      <c r="H107" s="101"/>
      <c r="J107" s="223"/>
      <c r="K107" s="223"/>
      <c r="L107" s="223"/>
      <c r="M107" s="223"/>
    </row>
    <row r="108" spans="8:13" s="100" customFormat="1" ht="11.25">
      <c r="H108" s="101"/>
      <c r="J108" s="223"/>
      <c r="K108" s="223"/>
      <c r="L108" s="223"/>
      <c r="M108" s="223"/>
    </row>
    <row r="109" spans="8:13" s="100" customFormat="1" ht="11.25">
      <c r="H109" s="101"/>
      <c r="J109" s="223"/>
      <c r="K109" s="223"/>
      <c r="L109" s="223"/>
      <c r="M109" s="223"/>
    </row>
    <row r="110" spans="8:13" s="100" customFormat="1" ht="11.25">
      <c r="H110" s="101"/>
      <c r="J110" s="223"/>
      <c r="K110" s="223"/>
      <c r="L110" s="223"/>
      <c r="M110" s="223"/>
    </row>
    <row r="111" spans="8:13" s="100" customFormat="1" ht="11.25">
      <c r="H111" s="101"/>
      <c r="J111" s="223"/>
      <c r="K111" s="223"/>
      <c r="L111" s="223"/>
      <c r="M111" s="223"/>
    </row>
    <row r="112" spans="8:13" s="100" customFormat="1" ht="11.25">
      <c r="H112" s="101"/>
      <c r="J112" s="223"/>
      <c r="K112" s="223"/>
      <c r="L112" s="223"/>
      <c r="M112" s="223"/>
    </row>
    <row r="113" spans="8:13" s="100" customFormat="1" ht="11.25">
      <c r="H113" s="101"/>
      <c r="J113" s="223"/>
      <c r="K113" s="223"/>
      <c r="L113" s="223"/>
      <c r="M113" s="223"/>
    </row>
    <row r="114" spans="8:13" s="100" customFormat="1" ht="11.25">
      <c r="H114" s="101"/>
      <c r="J114" s="223"/>
      <c r="K114" s="223"/>
      <c r="L114" s="223"/>
      <c r="M114" s="223"/>
    </row>
    <row r="115" spans="8:13" s="100" customFormat="1" ht="11.25">
      <c r="H115" s="101"/>
      <c r="J115" s="223"/>
      <c r="K115" s="223"/>
      <c r="L115" s="223"/>
      <c r="M115" s="223"/>
    </row>
    <row r="116" spans="8:13" s="100" customFormat="1" ht="11.25">
      <c r="H116" s="101"/>
      <c r="J116" s="223"/>
      <c r="K116" s="223"/>
      <c r="L116" s="223"/>
      <c r="M116" s="223"/>
    </row>
    <row r="117" spans="8:13" s="100" customFormat="1" ht="11.25">
      <c r="H117" s="101"/>
      <c r="J117" s="223"/>
      <c r="K117" s="223"/>
      <c r="L117" s="223"/>
      <c r="M117" s="223"/>
    </row>
    <row r="118" spans="8:13" s="100" customFormat="1" ht="11.25">
      <c r="H118" s="101"/>
      <c r="J118" s="223"/>
      <c r="K118" s="223"/>
      <c r="L118" s="223"/>
      <c r="M118" s="223"/>
    </row>
    <row r="119" spans="8:13" s="100" customFormat="1" ht="11.25">
      <c r="H119" s="101"/>
      <c r="J119" s="223"/>
      <c r="K119" s="223"/>
      <c r="L119" s="223"/>
      <c r="M119" s="223"/>
    </row>
    <row r="120" spans="8:13" s="100" customFormat="1" ht="11.25">
      <c r="H120" s="101"/>
      <c r="J120" s="223"/>
      <c r="K120" s="223"/>
      <c r="L120" s="223"/>
      <c r="M120" s="223"/>
    </row>
    <row r="121" spans="8:13" s="100" customFormat="1" ht="11.25">
      <c r="H121" s="101"/>
      <c r="J121" s="223"/>
      <c r="K121" s="223"/>
      <c r="L121" s="223"/>
      <c r="M121" s="223"/>
    </row>
    <row r="122" spans="8:13" s="100" customFormat="1" ht="11.25">
      <c r="H122" s="101"/>
    </row>
    <row r="123" spans="8:13" s="100" customFormat="1" ht="11.25">
      <c r="H123" s="101"/>
    </row>
    <row r="124" spans="8:13" s="100" customFormat="1" ht="11.25">
      <c r="H124" s="101"/>
    </row>
    <row r="125" spans="8:13" s="100" customFormat="1" ht="11.25">
      <c r="H125" s="101"/>
    </row>
    <row r="126" spans="8:13" s="100" customFormat="1" ht="11.25">
      <c r="H126" s="101"/>
    </row>
    <row r="127" spans="8:13" s="100" customFormat="1" ht="11.25">
      <c r="H127" s="101"/>
    </row>
    <row r="128" spans="8:13" s="100" customFormat="1" ht="11.25">
      <c r="H128" s="101"/>
    </row>
    <row r="129" spans="8:8" s="100" customFormat="1" ht="11.25">
      <c r="H129" s="101"/>
    </row>
    <row r="130" spans="8:8" s="100" customFormat="1" ht="11.25">
      <c r="H130" s="101"/>
    </row>
    <row r="131" spans="8:8" s="100" customFormat="1" ht="11.25">
      <c r="H131" s="101"/>
    </row>
    <row r="132" spans="8:8" s="100" customFormat="1" ht="11.25">
      <c r="H132" s="101"/>
    </row>
    <row r="133" spans="8:8" s="100" customFormat="1" ht="11.25">
      <c r="H133" s="101"/>
    </row>
    <row r="134" spans="8:8" s="100" customFormat="1" ht="11.25">
      <c r="H134" s="101"/>
    </row>
    <row r="135" spans="8:8" s="100" customFormat="1" ht="11.25">
      <c r="H135" s="101"/>
    </row>
    <row r="136" spans="8:8" s="100" customFormat="1" ht="11.25">
      <c r="H136" s="101"/>
    </row>
    <row r="137" spans="8:8" s="100" customFormat="1" ht="11.25">
      <c r="H137" s="101"/>
    </row>
    <row r="138" spans="8:8" s="100" customFormat="1" ht="11.25">
      <c r="H138" s="101"/>
    </row>
    <row r="139" spans="8:8" s="100" customFormat="1" ht="11.25">
      <c r="H139" s="101"/>
    </row>
    <row r="140" spans="8:8" s="100" customFormat="1" ht="11.25">
      <c r="H140" s="101"/>
    </row>
    <row r="141" spans="8:8" s="100" customFormat="1" ht="11.25">
      <c r="H141" s="101"/>
    </row>
    <row r="142" spans="8:8" s="100" customFormat="1" ht="11.25">
      <c r="H142" s="101"/>
    </row>
    <row r="143" spans="8:8" s="100" customFormat="1" ht="11.25">
      <c r="H143" s="101"/>
    </row>
    <row r="144" spans="8:8" s="100" customFormat="1" ht="11.25">
      <c r="H144" s="101"/>
    </row>
    <row r="145" spans="8:8" s="100" customFormat="1" ht="11.25">
      <c r="H145" s="101"/>
    </row>
    <row r="146" spans="8:8" s="100" customFormat="1" ht="11.25">
      <c r="H146" s="101"/>
    </row>
    <row r="147" spans="8:8" s="100" customFormat="1" ht="11.25">
      <c r="H147" s="101"/>
    </row>
    <row r="148" spans="8:8" s="100" customFormat="1" ht="11.25">
      <c r="H148" s="101"/>
    </row>
    <row r="149" spans="8:8" s="100" customFormat="1" ht="11.25">
      <c r="H149" s="101"/>
    </row>
    <row r="150" spans="8:8" s="100" customFormat="1" ht="11.25">
      <c r="H150" s="101"/>
    </row>
    <row r="151" spans="8:8" s="100" customFormat="1" ht="11.25">
      <c r="H151" s="101"/>
    </row>
    <row r="152" spans="8:8" s="100" customFormat="1" ht="11.25">
      <c r="H152" s="101"/>
    </row>
    <row r="153" spans="8:8" s="100" customFormat="1" ht="11.25">
      <c r="H153" s="101"/>
    </row>
    <row r="154" spans="8:8" s="100" customFormat="1" ht="11.25">
      <c r="H154" s="101"/>
    </row>
    <row r="155" spans="8:8" s="100" customFormat="1" ht="11.25">
      <c r="H155" s="101"/>
    </row>
    <row r="156" spans="8:8" s="100" customFormat="1" ht="11.25">
      <c r="H156" s="101"/>
    </row>
    <row r="157" spans="8:8" s="100" customFormat="1" ht="11.25">
      <c r="H157" s="101"/>
    </row>
    <row r="158" spans="8:8" s="100" customFormat="1" ht="11.25">
      <c r="H158" s="101"/>
    </row>
    <row r="159" spans="8:8" s="100" customFormat="1" ht="11.25">
      <c r="H159" s="101"/>
    </row>
    <row r="160" spans="8:8" s="100" customFormat="1" ht="11.25">
      <c r="H160" s="101"/>
    </row>
    <row r="161" spans="8:8" s="100" customFormat="1" ht="11.25">
      <c r="H161" s="101"/>
    </row>
    <row r="162" spans="8:8" s="100" customFormat="1" ht="11.25">
      <c r="H162" s="101"/>
    </row>
    <row r="163" spans="8:8" s="100" customFormat="1" ht="11.25">
      <c r="H163" s="101"/>
    </row>
    <row r="164" spans="8:8" s="100" customFormat="1" ht="11.25">
      <c r="H164" s="101"/>
    </row>
    <row r="165" spans="8:8" s="100" customFormat="1" ht="11.25">
      <c r="H165" s="101"/>
    </row>
    <row r="166" spans="8:8" s="100" customFormat="1" ht="11.25">
      <c r="H166" s="101"/>
    </row>
    <row r="167" spans="8:8" s="100" customFormat="1" ht="11.25">
      <c r="H167" s="101"/>
    </row>
    <row r="168" spans="8:8" s="100" customFormat="1" ht="11.25">
      <c r="H168" s="101"/>
    </row>
    <row r="169" spans="8:8" s="100" customFormat="1" ht="11.25">
      <c r="H169" s="101"/>
    </row>
    <row r="170" spans="8:8" s="100" customFormat="1" ht="11.25">
      <c r="H170" s="101"/>
    </row>
    <row r="171" spans="8:8" s="100" customFormat="1" ht="11.25">
      <c r="H171" s="101"/>
    </row>
    <row r="172" spans="8:8" s="100" customFormat="1" ht="11.25">
      <c r="H172" s="101"/>
    </row>
    <row r="173" spans="8:8" s="100" customFormat="1" ht="11.25">
      <c r="H173" s="101"/>
    </row>
    <row r="174" spans="8:8" s="100" customFormat="1" ht="11.25">
      <c r="H174" s="101"/>
    </row>
    <row r="175" spans="8:8" s="100" customFormat="1" ht="11.25">
      <c r="H175" s="101"/>
    </row>
    <row r="176" spans="8:8" s="100" customFormat="1" ht="11.25">
      <c r="H176" s="101"/>
    </row>
    <row r="177" spans="8:8" s="100" customFormat="1" ht="11.25">
      <c r="H177" s="101"/>
    </row>
    <row r="178" spans="8:8" s="100" customFormat="1" ht="11.25">
      <c r="H178" s="101"/>
    </row>
    <row r="179" spans="8:8" s="100" customFormat="1" ht="11.25">
      <c r="H179" s="101"/>
    </row>
    <row r="180" spans="8:8" s="100" customFormat="1" ht="11.25">
      <c r="H180" s="101"/>
    </row>
    <row r="181" spans="8:8" s="100" customFormat="1" ht="11.25">
      <c r="H181" s="101"/>
    </row>
    <row r="182" spans="8:8" s="100" customFormat="1" ht="11.25">
      <c r="H182" s="101"/>
    </row>
    <row r="183" spans="8:8" s="100" customFormat="1" ht="11.25">
      <c r="H183" s="101"/>
    </row>
    <row r="184" spans="8:8" s="100" customFormat="1" ht="11.25">
      <c r="H184" s="101"/>
    </row>
    <row r="185" spans="8:8" s="100" customFormat="1" ht="11.25">
      <c r="H185" s="101"/>
    </row>
    <row r="186" spans="8:8" s="100" customFormat="1" ht="11.25">
      <c r="H186" s="101"/>
    </row>
    <row r="187" spans="8:8" s="100" customFormat="1" ht="11.25">
      <c r="H187" s="101"/>
    </row>
    <row r="188" spans="8:8" s="100" customFormat="1" ht="11.25">
      <c r="H188" s="101"/>
    </row>
    <row r="189" spans="8:8" s="100" customFormat="1" ht="11.25">
      <c r="H189" s="101"/>
    </row>
    <row r="190" spans="8:8" s="100" customFormat="1" ht="11.25">
      <c r="H190" s="101"/>
    </row>
    <row r="191" spans="8:8" s="100" customFormat="1" ht="11.25">
      <c r="H191" s="101"/>
    </row>
    <row r="192" spans="8:8" s="100" customFormat="1" ht="11.25">
      <c r="H192" s="101"/>
    </row>
    <row r="193" spans="8:8" s="100" customFormat="1" ht="11.25">
      <c r="H193" s="101"/>
    </row>
    <row r="194" spans="8:8" s="100" customFormat="1" ht="11.25">
      <c r="H194" s="101"/>
    </row>
    <row r="195" spans="8:8" s="100" customFormat="1" ht="11.25">
      <c r="H195" s="101"/>
    </row>
    <row r="196" spans="8:8" s="100" customFormat="1" ht="11.25">
      <c r="H196" s="101"/>
    </row>
    <row r="197" spans="8:8" s="100" customFormat="1" ht="11.25">
      <c r="H197" s="101"/>
    </row>
    <row r="198" spans="8:8" s="100" customFormat="1" ht="11.25">
      <c r="H198" s="101"/>
    </row>
    <row r="199" spans="8:8" s="100" customFormat="1" ht="11.25">
      <c r="H199" s="101"/>
    </row>
    <row r="200" spans="8:8" s="100" customFormat="1" ht="11.25">
      <c r="H200" s="101"/>
    </row>
    <row r="201" spans="8:8" s="100" customFormat="1" ht="11.25">
      <c r="H201" s="101"/>
    </row>
    <row r="202" spans="8:8" s="100" customFormat="1" ht="11.25">
      <c r="H202" s="101"/>
    </row>
    <row r="203" spans="8:8" s="100" customFormat="1" ht="11.25">
      <c r="H203" s="101"/>
    </row>
    <row r="204" spans="8:8" s="100" customFormat="1" ht="11.25">
      <c r="H204" s="101"/>
    </row>
    <row r="205" spans="8:8" s="100" customFormat="1" ht="11.25">
      <c r="H205" s="101"/>
    </row>
    <row r="206" spans="8:8" s="100" customFormat="1" ht="11.25">
      <c r="H206" s="101"/>
    </row>
    <row r="207" spans="8:8" s="100" customFormat="1" ht="11.25">
      <c r="H207" s="101"/>
    </row>
    <row r="208" spans="8:8" s="100" customFormat="1" ht="11.25">
      <c r="H208" s="101"/>
    </row>
    <row r="209" spans="8:8" s="100" customFormat="1" ht="11.25">
      <c r="H209" s="101"/>
    </row>
    <row r="210" spans="8:8" s="100" customFormat="1" ht="11.25">
      <c r="H210" s="101"/>
    </row>
    <row r="211" spans="8:8" s="100" customFormat="1" ht="11.25">
      <c r="H211" s="101"/>
    </row>
    <row r="212" spans="8:8" s="100" customFormat="1" ht="11.25">
      <c r="H212" s="101"/>
    </row>
    <row r="213" spans="8:8" s="100" customFormat="1" ht="11.25">
      <c r="H213" s="101"/>
    </row>
    <row r="214" spans="8:8" s="100" customFormat="1" ht="11.25">
      <c r="H214" s="101"/>
    </row>
  </sheetData>
  <mergeCells count="7">
    <mergeCell ref="A41:H47"/>
    <mergeCell ref="C8:G8"/>
    <mergeCell ref="A1:H1"/>
    <mergeCell ref="A2:H2"/>
    <mergeCell ref="A3:H3"/>
    <mergeCell ref="A4:H4"/>
    <mergeCell ref="A5:H5"/>
  </mergeCells>
  <printOptions horizontalCentered="1"/>
  <pageMargins left="0.31" right="0.28000000000000003" top="0.47" bottom="0.52" header="0.25" footer="0.35"/>
  <pageSetup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03"/>
  <sheetViews>
    <sheetView showGridLines="0" topLeftCell="A32" zoomScale="85" zoomScaleNormal="85" zoomScaleSheetLayoutView="85" workbookViewId="0">
      <selection activeCell="I61" sqref="A1:I61"/>
    </sheetView>
  </sheetViews>
  <sheetFormatPr defaultColWidth="6.28515625" defaultRowHeight="12.75"/>
  <cols>
    <col min="1" max="1" width="59.7109375" style="18" customWidth="1"/>
    <col min="2" max="2" width="2.7109375" style="120"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7.42578125" style="87" customWidth="1"/>
    <col min="9" max="16384" width="6.28515625" style="18"/>
  </cols>
  <sheetData>
    <row r="1" spans="1:8" ht="12.75" customHeight="1">
      <c r="A1" s="326" t="s">
        <v>110</v>
      </c>
      <c r="B1" s="326"/>
      <c r="C1" s="326"/>
      <c r="D1" s="326"/>
      <c r="E1" s="326"/>
      <c r="F1" s="326"/>
      <c r="G1" s="326"/>
      <c r="H1" s="326"/>
    </row>
    <row r="2" spans="1:8" ht="12.75" customHeight="1">
      <c r="A2" s="327" t="s">
        <v>175</v>
      </c>
      <c r="B2" s="327"/>
      <c r="C2" s="327"/>
      <c r="D2" s="327"/>
      <c r="E2" s="327"/>
      <c r="F2" s="327"/>
      <c r="G2" s="327"/>
      <c r="H2" s="327"/>
    </row>
    <row r="3" spans="1:8" ht="12.75" customHeight="1">
      <c r="A3" s="326" t="s">
        <v>65</v>
      </c>
      <c r="B3" s="326"/>
      <c r="C3" s="326"/>
      <c r="D3" s="326"/>
      <c r="E3" s="326"/>
      <c r="F3" s="326"/>
      <c r="G3" s="326"/>
      <c r="H3" s="326"/>
    </row>
    <row r="4" spans="1:8" ht="12.75" customHeight="1">
      <c r="A4" s="326" t="s">
        <v>1</v>
      </c>
      <c r="B4" s="326"/>
      <c r="C4" s="326"/>
      <c r="D4" s="326"/>
      <c r="E4" s="326"/>
      <c r="F4" s="326"/>
      <c r="G4" s="326"/>
      <c r="H4" s="326"/>
    </row>
    <row r="5" spans="1:8" ht="12.75" customHeight="1">
      <c r="A5" s="326" t="s">
        <v>2</v>
      </c>
      <c r="B5" s="326"/>
      <c r="C5" s="326"/>
      <c r="D5" s="326"/>
      <c r="E5" s="326"/>
      <c r="F5" s="326"/>
      <c r="G5" s="326"/>
      <c r="H5" s="326"/>
    </row>
    <row r="6" spans="1:8" ht="12.75" customHeight="1">
      <c r="A6" s="114"/>
      <c r="B6" s="130"/>
      <c r="C6" s="114"/>
      <c r="D6" s="114"/>
      <c r="E6" s="114"/>
      <c r="F6" s="114"/>
      <c r="G6" s="114"/>
    </row>
    <row r="7" spans="1:8" ht="12.75" customHeight="1">
      <c r="A7" s="114"/>
      <c r="B7" s="130"/>
      <c r="C7" s="114"/>
      <c r="D7" s="114"/>
      <c r="E7" s="114"/>
      <c r="F7" s="114"/>
      <c r="G7" s="114"/>
    </row>
    <row r="8" spans="1:8" ht="12.75" customHeight="1">
      <c r="C8" s="319" t="s">
        <v>50</v>
      </c>
      <c r="D8" s="319"/>
      <c r="E8" s="319"/>
      <c r="F8" s="319"/>
      <c r="G8" s="319"/>
      <c r="H8" s="9"/>
    </row>
    <row r="9" spans="1:8" ht="12.75" customHeight="1">
      <c r="C9" s="113" t="str">
        <f>+'Non-GAAP Net Inc'!C9</f>
        <v>June 30,</v>
      </c>
      <c r="D9" s="41"/>
      <c r="E9" s="175" t="str">
        <f>+'Non-GAAP Net Inc'!E9</f>
        <v>March 31,</v>
      </c>
      <c r="F9" s="41"/>
      <c r="G9" s="175" t="str">
        <f>+'Non-GAAP Net Inc'!G9</f>
        <v>June 30,</v>
      </c>
      <c r="H9" s="88"/>
    </row>
    <row r="10" spans="1:8" ht="12.75" customHeight="1">
      <c r="B10" s="198"/>
      <c r="C10" s="190">
        <f>'Income Statement'!B8</f>
        <v>2017</v>
      </c>
      <c r="D10" s="189"/>
      <c r="E10" s="190">
        <f>'Income Statement'!D8</f>
        <v>2017</v>
      </c>
      <c r="F10" s="189"/>
      <c r="G10" s="190">
        <f>'Income Statement'!F8</f>
        <v>2016</v>
      </c>
      <c r="H10" s="18"/>
    </row>
    <row r="11" spans="1:8">
      <c r="E11" s="225"/>
    </row>
    <row r="12" spans="1:8">
      <c r="A12" s="38" t="s">
        <v>123</v>
      </c>
      <c r="B12" s="38"/>
      <c r="C12" s="143">
        <f>'Income Statement'!B35</f>
        <v>244</v>
      </c>
      <c r="D12" s="31"/>
      <c r="E12" s="143">
        <f>'Income Statement'!D35</f>
        <v>248</v>
      </c>
      <c r="F12" s="31"/>
      <c r="G12" s="80">
        <f>'Income Statement'!F35</f>
        <v>174</v>
      </c>
    </row>
    <row r="13" spans="1:8">
      <c r="C13" s="144"/>
      <c r="E13" s="144"/>
    </row>
    <row r="14" spans="1:8">
      <c r="A14" s="120" t="s">
        <v>51</v>
      </c>
      <c r="C14" s="144"/>
      <c r="E14" s="144"/>
    </row>
    <row r="15" spans="1:8">
      <c r="A15" s="121"/>
      <c r="B15" s="121"/>
      <c r="C15" s="149"/>
      <c r="E15" s="222"/>
    </row>
    <row r="16" spans="1:8" ht="15">
      <c r="A16" s="121" t="s">
        <v>117</v>
      </c>
      <c r="B16" s="121"/>
      <c r="C16" s="149">
        <v>22</v>
      </c>
      <c r="D16" s="21"/>
      <c r="E16" s="222">
        <v>23</v>
      </c>
      <c r="F16" s="21"/>
      <c r="G16" s="116">
        <v>19</v>
      </c>
      <c r="H16" s="9"/>
    </row>
    <row r="17" spans="1:8" ht="15">
      <c r="A17" s="121" t="s">
        <v>143</v>
      </c>
      <c r="B17" s="121"/>
      <c r="C17" s="230">
        <v>11</v>
      </c>
      <c r="D17" s="21"/>
      <c r="E17" s="230">
        <v>6</v>
      </c>
      <c r="F17" s="21"/>
      <c r="G17" s="116">
        <v>35</v>
      </c>
      <c r="H17" s="9"/>
    </row>
    <row r="18" spans="1:8" s="225" customFormat="1" ht="15">
      <c r="A18" s="226" t="s">
        <v>161</v>
      </c>
      <c r="B18" s="226"/>
      <c r="C18" s="230">
        <v>10</v>
      </c>
      <c r="D18" s="228"/>
      <c r="E18" s="230">
        <v>0</v>
      </c>
      <c r="F18" s="228"/>
      <c r="G18" s="230">
        <v>0</v>
      </c>
      <c r="H18" s="221"/>
    </row>
    <row r="19" spans="1:8" s="225" customFormat="1" ht="15">
      <c r="A19" s="226" t="s">
        <v>162</v>
      </c>
      <c r="B19" s="226"/>
      <c r="C19" s="222">
        <v>0</v>
      </c>
      <c r="D19" s="228"/>
      <c r="E19" s="222">
        <v>0</v>
      </c>
      <c r="F19" s="228"/>
      <c r="G19" s="230">
        <v>33</v>
      </c>
      <c r="H19" s="221"/>
    </row>
    <row r="20" spans="1:8" s="225" customFormat="1" ht="15">
      <c r="A20" s="226" t="s">
        <v>163</v>
      </c>
      <c r="B20" s="226"/>
      <c r="C20" s="222">
        <v>0</v>
      </c>
      <c r="D20" s="228"/>
      <c r="E20" s="222">
        <v>0</v>
      </c>
      <c r="F20" s="228"/>
      <c r="G20" s="230">
        <v>-2</v>
      </c>
      <c r="H20" s="221"/>
    </row>
    <row r="21" spans="1:8">
      <c r="A21" s="121" t="s">
        <v>113</v>
      </c>
      <c r="B21" s="121"/>
      <c r="C21" s="145">
        <f>SUM(C16:C20)</f>
        <v>43</v>
      </c>
      <c r="D21" s="17"/>
      <c r="E21" s="145">
        <f>SUM(E16:E20)</f>
        <v>29</v>
      </c>
      <c r="F21" s="20"/>
      <c r="G21" s="145">
        <f>SUM(G16:G20)</f>
        <v>85</v>
      </c>
      <c r="H21" s="9"/>
    </row>
    <row r="22" spans="1:8">
      <c r="A22" s="19"/>
      <c r="B22" s="121"/>
      <c r="C22" s="149"/>
      <c r="D22" s="32"/>
      <c r="E22" s="222"/>
      <c r="G22" s="32"/>
      <c r="H22" s="9"/>
    </row>
    <row r="23" spans="1:8" ht="13.5" thickBot="1">
      <c r="A23" s="23" t="s">
        <v>54</v>
      </c>
      <c r="B23" s="23"/>
      <c r="C23" s="147">
        <f>C12+C21</f>
        <v>287</v>
      </c>
      <c r="D23" s="33"/>
      <c r="E23" s="231">
        <f>E12+E21</f>
        <v>277</v>
      </c>
      <c r="F23" s="34"/>
      <c r="G23" s="24">
        <f>G12+G21</f>
        <v>259</v>
      </c>
      <c r="H23" s="9"/>
    </row>
    <row r="24" spans="1:8" ht="13.5" thickTop="1">
      <c r="C24" s="144"/>
      <c r="E24" s="144"/>
      <c r="H24" s="9"/>
    </row>
    <row r="25" spans="1:8">
      <c r="C25" s="120"/>
      <c r="E25" s="225"/>
    </row>
    <row r="26" spans="1:8">
      <c r="A26" s="48" t="s">
        <v>94</v>
      </c>
      <c r="B26" s="48"/>
      <c r="C26" s="127">
        <f>'Income Statement'!B20</f>
        <v>602</v>
      </c>
      <c r="D26" s="73"/>
      <c r="E26" s="127">
        <f>'Income Statement'!D20</f>
        <v>583</v>
      </c>
      <c r="F26" s="73"/>
      <c r="G26" s="10">
        <f>'Income Statement'!F20</f>
        <v>559</v>
      </c>
      <c r="H26" s="88"/>
    </row>
    <row r="27" spans="1:8">
      <c r="A27" s="22"/>
      <c r="B27" s="22"/>
      <c r="C27" s="22"/>
      <c r="D27" s="22"/>
      <c r="E27" s="229"/>
      <c r="F27" s="22"/>
      <c r="G27" s="22"/>
      <c r="H27" s="88"/>
    </row>
    <row r="28" spans="1:8" s="120" customFormat="1" ht="15">
      <c r="A28" s="27" t="s">
        <v>164</v>
      </c>
      <c r="B28" s="22"/>
      <c r="C28" s="183">
        <f>C12/C26</f>
        <v>0.40531561461794019</v>
      </c>
      <c r="D28" s="22"/>
      <c r="E28" s="183">
        <f>E12/E26</f>
        <v>0.42538593481989706</v>
      </c>
      <c r="F28" s="22"/>
      <c r="G28" s="183">
        <f>G12/G26</f>
        <v>0.31127012522361358</v>
      </c>
      <c r="H28" s="88"/>
    </row>
    <row r="29" spans="1:8" s="120" customFormat="1">
      <c r="A29" s="22"/>
      <c r="B29" s="22"/>
      <c r="C29" s="22"/>
      <c r="D29" s="22"/>
      <c r="E29" s="229"/>
      <c r="F29" s="22"/>
      <c r="G29" s="22"/>
      <c r="H29" s="88"/>
    </row>
    <row r="30" spans="1:8" ht="15">
      <c r="A30" s="27" t="s">
        <v>165</v>
      </c>
      <c r="B30" s="27"/>
      <c r="C30" s="36">
        <f>C23/C26</f>
        <v>0.47674418604651164</v>
      </c>
      <c r="D30" s="22"/>
      <c r="E30" s="220">
        <f>E23/E26</f>
        <v>0.47512864493996571</v>
      </c>
      <c r="F30" s="22"/>
      <c r="G30" s="36">
        <f>G23/G26</f>
        <v>0.46332737030411447</v>
      </c>
      <c r="H30" s="88"/>
    </row>
    <row r="32" spans="1:8">
      <c r="A32" s="120"/>
    </row>
    <row r="34" spans="1:12" s="100" customFormat="1" ht="11.25">
      <c r="H34" s="101"/>
    </row>
    <row r="35" spans="1:12" s="100" customFormat="1" ht="11.25">
      <c r="H35" s="101"/>
    </row>
    <row r="36" spans="1:12" s="100" customFormat="1" ht="11.25">
      <c r="H36" s="101"/>
      <c r="I36" s="223"/>
      <c r="J36" s="223"/>
      <c r="K36" s="223"/>
    </row>
    <row r="37" spans="1:12" s="100" customFormat="1">
      <c r="H37" s="101"/>
      <c r="I37" s="223"/>
      <c r="J37" s="144"/>
      <c r="K37" s="144"/>
      <c r="L37" s="225"/>
    </row>
    <row r="38" spans="1:12">
      <c r="A38" s="112"/>
      <c r="B38" s="112"/>
      <c r="I38" s="223"/>
      <c r="J38" s="223"/>
      <c r="K38" s="223"/>
    </row>
    <row r="39" spans="1:12" s="100" customFormat="1" ht="11.25">
      <c r="H39" s="101"/>
      <c r="I39" s="223"/>
      <c r="J39" s="223"/>
      <c r="K39" s="223"/>
    </row>
    <row r="40" spans="1:12" s="100" customFormat="1" ht="11.25">
      <c r="H40" s="101"/>
      <c r="I40" s="223"/>
      <c r="J40" s="223"/>
      <c r="K40" s="223"/>
    </row>
    <row r="41" spans="1:12" s="100" customFormat="1" ht="11.25">
      <c r="H41" s="101"/>
      <c r="I41" s="223"/>
      <c r="J41" s="223"/>
      <c r="K41" s="223"/>
    </row>
    <row r="42" spans="1:12" s="100" customFormat="1">
      <c r="H42" s="101"/>
      <c r="I42" s="225"/>
      <c r="J42" s="225"/>
      <c r="K42" s="225"/>
    </row>
    <row r="43" spans="1:12" s="100" customFormat="1" ht="11.25">
      <c r="H43" s="101"/>
      <c r="I43" s="223"/>
      <c r="J43" s="223"/>
      <c r="K43" s="223"/>
    </row>
    <row r="44" spans="1:12" s="100" customFormat="1" ht="11.25">
      <c r="H44" s="101"/>
      <c r="I44" s="223"/>
      <c r="J44" s="223"/>
      <c r="K44" s="223"/>
    </row>
    <row r="45" spans="1:12" s="100" customFormat="1" ht="11.25">
      <c r="H45" s="101"/>
      <c r="I45" s="223"/>
      <c r="J45" s="223"/>
      <c r="K45" s="223"/>
    </row>
    <row r="46" spans="1:12" s="100" customFormat="1" ht="11.25">
      <c r="H46" s="101"/>
      <c r="I46" s="223"/>
      <c r="J46" s="223"/>
      <c r="K46" s="223"/>
    </row>
    <row r="47" spans="1:12" s="100" customFormat="1" ht="11.25">
      <c r="H47" s="101"/>
      <c r="I47" s="223"/>
      <c r="J47" s="223"/>
      <c r="K47" s="223"/>
    </row>
    <row r="48" spans="1:12" s="100" customFormat="1" ht="11.25">
      <c r="H48" s="101"/>
      <c r="J48" s="223"/>
      <c r="K48" s="223"/>
    </row>
    <row r="49" spans="8:11" s="100" customFormat="1" ht="11.25">
      <c r="H49" s="101"/>
      <c r="J49" s="223"/>
      <c r="K49" s="223"/>
    </row>
    <row r="50" spans="8:11" s="100" customFormat="1" ht="11.25">
      <c r="H50" s="101"/>
      <c r="J50" s="223"/>
      <c r="K50" s="223"/>
    </row>
    <row r="51" spans="8:11" s="100" customFormat="1" ht="11.25">
      <c r="H51" s="101"/>
      <c r="J51" s="223"/>
      <c r="K51" s="223"/>
    </row>
    <row r="52" spans="8:11" s="100" customFormat="1" ht="11.25">
      <c r="H52" s="101"/>
      <c r="J52" s="223"/>
      <c r="K52" s="223"/>
    </row>
    <row r="53" spans="8:11" s="100" customFormat="1" ht="11.25">
      <c r="H53" s="101"/>
      <c r="J53" s="223"/>
      <c r="K53" s="223"/>
    </row>
    <row r="54" spans="8:11" s="100" customFormat="1" ht="11.25">
      <c r="H54" s="101"/>
      <c r="J54" s="223"/>
      <c r="K54" s="223"/>
    </row>
    <row r="55" spans="8:11" s="100" customFormat="1" ht="11.25">
      <c r="H55" s="101"/>
      <c r="J55" s="223"/>
      <c r="K55" s="223"/>
    </row>
    <row r="56" spans="8:11" s="100" customFormat="1">
      <c r="H56" s="101"/>
      <c r="I56" s="223"/>
      <c r="J56" s="225"/>
      <c r="K56" s="225"/>
    </row>
    <row r="57" spans="8:11" s="100" customFormat="1" ht="11.25">
      <c r="J57" s="223"/>
      <c r="K57" s="223"/>
    </row>
    <row r="58" spans="8:11" s="100" customFormat="1" ht="11.25">
      <c r="H58" s="101"/>
      <c r="J58" s="223"/>
      <c r="K58" s="223"/>
    </row>
    <row r="59" spans="8:11" s="100" customFormat="1" ht="11.25">
      <c r="H59" s="101"/>
      <c r="J59" s="223"/>
      <c r="K59" s="223"/>
    </row>
    <row r="60" spans="8:11" s="100" customFormat="1" ht="11.25">
      <c r="H60" s="101"/>
      <c r="J60" s="223"/>
      <c r="K60" s="223"/>
    </row>
    <row r="61" spans="8:11" s="100" customFormat="1" ht="11.25">
      <c r="H61" s="101"/>
      <c r="J61" s="223"/>
      <c r="K61" s="223"/>
    </row>
    <row r="62" spans="8:11" s="100" customFormat="1" ht="11.25">
      <c r="H62" s="101"/>
      <c r="J62" s="223"/>
      <c r="K62" s="223"/>
    </row>
    <row r="63" spans="8:11" s="100" customFormat="1" ht="11.25">
      <c r="H63" s="101"/>
      <c r="J63" s="223"/>
      <c r="K63" s="223"/>
    </row>
    <row r="64" spans="8:11" s="100" customFormat="1" ht="11.25">
      <c r="H64" s="101"/>
      <c r="J64" s="223"/>
      <c r="K64" s="223"/>
    </row>
    <row r="65" spans="8:11" s="100" customFormat="1" ht="11.25">
      <c r="H65" s="101"/>
      <c r="J65" s="223"/>
      <c r="K65" s="223"/>
    </row>
    <row r="66" spans="8:11" s="100" customFormat="1" ht="11.25">
      <c r="H66" s="101"/>
      <c r="J66" s="223"/>
      <c r="K66" s="223"/>
    </row>
    <row r="67" spans="8:11" s="100" customFormat="1" ht="11.25">
      <c r="H67" s="101"/>
      <c r="J67" s="223"/>
      <c r="K67" s="223"/>
    </row>
    <row r="68" spans="8:11" s="100" customFormat="1" ht="11.25">
      <c r="H68" s="101"/>
    </row>
    <row r="69" spans="8:11" s="100" customFormat="1" ht="11.25">
      <c r="H69" s="101"/>
    </row>
    <row r="70" spans="8:11" s="100" customFormat="1" ht="11.25">
      <c r="H70" s="101"/>
    </row>
    <row r="71" spans="8:11" s="100" customFormat="1" ht="11.25">
      <c r="H71" s="101"/>
    </row>
    <row r="72" spans="8:11" s="100" customFormat="1" ht="11.25">
      <c r="H72" s="101"/>
    </row>
    <row r="73" spans="8:11" s="100" customFormat="1" ht="11.25">
      <c r="H73" s="101"/>
    </row>
    <row r="74" spans="8:11" s="100" customFormat="1" ht="11.25">
      <c r="H74" s="101"/>
    </row>
    <row r="75" spans="8:11" s="100" customFormat="1" ht="11.25">
      <c r="H75" s="101"/>
    </row>
    <row r="76" spans="8:11" s="100" customFormat="1" ht="11.25">
      <c r="H76" s="101"/>
    </row>
    <row r="77" spans="8:11" s="100" customFormat="1" ht="11.25">
      <c r="H77" s="101"/>
    </row>
    <row r="78" spans="8:11" s="100" customFormat="1" ht="11.25">
      <c r="H78" s="101"/>
      <c r="J78" s="223"/>
    </row>
    <row r="79" spans="8:11" s="100" customFormat="1" ht="11.25">
      <c r="H79" s="101"/>
      <c r="J79" s="223"/>
    </row>
    <row r="80" spans="8:11" s="100" customFormat="1" ht="11.25">
      <c r="H80" s="101"/>
      <c r="I80" s="223"/>
      <c r="J80" s="223"/>
    </row>
    <row r="81" spans="8:8" s="100" customFormat="1" ht="11.25">
      <c r="H81" s="101"/>
    </row>
    <row r="82" spans="8:8" s="100" customFormat="1" ht="11.25">
      <c r="H82" s="101"/>
    </row>
    <row r="83" spans="8:8" s="100" customFormat="1" ht="11.25">
      <c r="H83" s="101"/>
    </row>
    <row r="84" spans="8:8" s="100" customFormat="1" ht="11.25">
      <c r="H84" s="101"/>
    </row>
    <row r="85" spans="8:8" s="100" customFormat="1" ht="11.25">
      <c r="H85" s="101"/>
    </row>
    <row r="86" spans="8:8" s="100" customFormat="1" ht="11.25">
      <c r="H86" s="101"/>
    </row>
    <row r="87" spans="8:8" s="100" customFormat="1" ht="11.25">
      <c r="H87" s="101"/>
    </row>
    <row r="88" spans="8:8" s="100" customFormat="1" ht="11.25">
      <c r="H88" s="101"/>
    </row>
    <row r="89" spans="8:8" s="100" customFormat="1" ht="11.25">
      <c r="H89" s="101"/>
    </row>
    <row r="90" spans="8:8" s="100" customFormat="1" ht="11.25">
      <c r="H90" s="101"/>
    </row>
    <row r="91" spans="8:8" s="100" customFormat="1" ht="11.25">
      <c r="H91" s="101"/>
    </row>
    <row r="92" spans="8:8" s="100" customFormat="1" ht="11.25">
      <c r="H92" s="101"/>
    </row>
    <row r="93" spans="8:8" s="100" customFormat="1" ht="11.25">
      <c r="H93" s="101"/>
    </row>
    <row r="94" spans="8:8" s="100" customFormat="1" ht="11.25">
      <c r="H94" s="101"/>
    </row>
    <row r="95" spans="8:8" s="100" customFormat="1" ht="11.25">
      <c r="H95" s="101"/>
    </row>
    <row r="96" spans="8:8" s="100" customFormat="1" ht="11.25">
      <c r="H96" s="101"/>
    </row>
    <row r="97" spans="8:8" s="100" customFormat="1" ht="11.25">
      <c r="H97" s="101"/>
    </row>
    <row r="98" spans="8:8" s="100" customFormat="1" ht="11.25">
      <c r="H98" s="101"/>
    </row>
    <row r="99" spans="8:8" s="100" customFormat="1" ht="11.25">
      <c r="H99" s="101"/>
    </row>
    <row r="100" spans="8:8" s="100" customFormat="1" ht="11.25">
      <c r="H100" s="101"/>
    </row>
    <row r="101" spans="8:8" s="100" customFormat="1" ht="11.25">
      <c r="H101" s="101"/>
    </row>
    <row r="102" spans="8:8" s="100" customFormat="1" ht="11.25">
      <c r="H102" s="101"/>
    </row>
    <row r="103" spans="8:8" s="100" customFormat="1" ht="11.25">
      <c r="H103" s="101"/>
    </row>
    <row r="104" spans="8:8" s="100" customFormat="1" ht="11.25">
      <c r="H104" s="101"/>
    </row>
    <row r="105" spans="8:8" s="100" customFormat="1" ht="11.25">
      <c r="H105" s="101"/>
    </row>
    <row r="106" spans="8:8" s="100" customFormat="1" ht="11.25">
      <c r="H106" s="101"/>
    </row>
    <row r="107" spans="8:8" s="100" customFormat="1" ht="11.25">
      <c r="H107" s="101"/>
    </row>
    <row r="108" spans="8:8" s="100" customFormat="1" ht="11.25">
      <c r="H108" s="101"/>
    </row>
    <row r="109" spans="8:8" s="100" customFormat="1" ht="11.25">
      <c r="H109" s="101"/>
    </row>
    <row r="110" spans="8:8" s="100" customFormat="1" ht="11.25">
      <c r="H110" s="101"/>
    </row>
    <row r="111" spans="8:8" s="100" customFormat="1" ht="11.25">
      <c r="H111" s="101"/>
    </row>
    <row r="112" spans="8:8" s="100" customFormat="1" ht="11.25">
      <c r="H112" s="101"/>
    </row>
    <row r="113" spans="8:8" s="100" customFormat="1" ht="11.25">
      <c r="H113" s="101"/>
    </row>
    <row r="114" spans="8:8" s="100" customFormat="1" ht="11.25">
      <c r="H114" s="101"/>
    </row>
    <row r="115" spans="8:8" s="100" customFormat="1" ht="11.25">
      <c r="H115" s="101"/>
    </row>
    <row r="116" spans="8:8" s="100" customFormat="1" ht="11.25">
      <c r="H116" s="101"/>
    </row>
    <row r="117" spans="8:8" s="100" customFormat="1" ht="11.25">
      <c r="H117" s="101"/>
    </row>
    <row r="118" spans="8:8" s="100" customFormat="1" ht="11.25">
      <c r="H118" s="101"/>
    </row>
    <row r="119" spans="8:8" s="100" customFormat="1" ht="11.25">
      <c r="H119" s="101"/>
    </row>
    <row r="120" spans="8:8" s="100" customFormat="1" ht="11.25">
      <c r="H120" s="101"/>
    </row>
    <row r="121" spans="8:8" s="100" customFormat="1" ht="11.25">
      <c r="H121" s="101"/>
    </row>
    <row r="122" spans="8:8" s="100" customFormat="1" ht="11.25">
      <c r="H122" s="101"/>
    </row>
    <row r="123" spans="8:8" s="100" customFormat="1" ht="11.25">
      <c r="H123" s="101"/>
    </row>
    <row r="124" spans="8:8" s="100" customFormat="1" ht="11.25">
      <c r="H124" s="101"/>
    </row>
    <row r="125" spans="8:8" s="100" customFormat="1" ht="11.25">
      <c r="H125" s="101"/>
    </row>
    <row r="126" spans="8:8" s="100" customFormat="1" ht="11.25">
      <c r="H126" s="101"/>
    </row>
    <row r="127" spans="8:8" s="100" customFormat="1" ht="11.25">
      <c r="H127" s="101"/>
    </row>
    <row r="128" spans="8:8" s="100" customFormat="1" ht="11.25">
      <c r="H128" s="101"/>
    </row>
    <row r="129" spans="8:8" s="100" customFormat="1" ht="11.25">
      <c r="H129" s="101"/>
    </row>
    <row r="130" spans="8:8" s="100" customFormat="1" ht="11.25">
      <c r="H130" s="101"/>
    </row>
    <row r="131" spans="8:8" s="100" customFormat="1" ht="11.25">
      <c r="H131" s="101"/>
    </row>
    <row r="132" spans="8:8" s="100" customFormat="1" ht="11.25">
      <c r="H132" s="101"/>
    </row>
    <row r="133" spans="8:8" s="100" customFormat="1" ht="11.25">
      <c r="H133" s="101"/>
    </row>
    <row r="134" spans="8:8" s="100" customFormat="1" ht="11.25">
      <c r="H134" s="101"/>
    </row>
    <row r="135" spans="8:8" s="100" customFormat="1" ht="11.25">
      <c r="H135" s="101"/>
    </row>
    <row r="136" spans="8:8" s="100" customFormat="1" ht="11.25">
      <c r="H136" s="101"/>
    </row>
    <row r="137" spans="8:8" s="100" customFormat="1" ht="11.25">
      <c r="H137" s="101"/>
    </row>
    <row r="138" spans="8:8" s="100" customFormat="1" ht="11.25">
      <c r="H138" s="101"/>
    </row>
    <row r="139" spans="8:8" s="100" customFormat="1" ht="11.25">
      <c r="H139" s="101"/>
    </row>
    <row r="140" spans="8:8" s="100" customFormat="1" ht="11.25">
      <c r="H140" s="101"/>
    </row>
    <row r="141" spans="8:8" s="100" customFormat="1" ht="11.25">
      <c r="H141" s="101"/>
    </row>
    <row r="142" spans="8:8" s="100" customFormat="1" ht="11.25">
      <c r="H142" s="101"/>
    </row>
    <row r="143" spans="8:8" s="100" customFormat="1" ht="11.25">
      <c r="H143" s="101"/>
    </row>
    <row r="144" spans="8:8" s="100" customFormat="1" ht="11.25">
      <c r="H144" s="101"/>
    </row>
    <row r="145" spans="8:8" s="100" customFormat="1" ht="11.25">
      <c r="H145" s="101"/>
    </row>
    <row r="146" spans="8:8" s="100" customFormat="1" ht="11.25">
      <c r="H146" s="101"/>
    </row>
    <row r="147" spans="8:8" s="100" customFormat="1" ht="11.25">
      <c r="H147" s="101"/>
    </row>
    <row r="148" spans="8:8" s="100" customFormat="1" ht="11.25">
      <c r="H148" s="101"/>
    </row>
    <row r="149" spans="8:8" s="100" customFormat="1" ht="11.25">
      <c r="H149" s="101"/>
    </row>
    <row r="150" spans="8:8" s="100" customFormat="1" ht="11.25">
      <c r="H150" s="101"/>
    </row>
    <row r="151" spans="8:8" s="100" customFormat="1" ht="11.25">
      <c r="H151" s="101"/>
    </row>
    <row r="152" spans="8:8" s="100" customFormat="1" ht="11.25">
      <c r="H152" s="101"/>
    </row>
    <row r="153" spans="8:8" s="100" customFormat="1" ht="11.25">
      <c r="H153" s="101"/>
    </row>
    <row r="154" spans="8:8" s="100" customFormat="1" ht="11.25">
      <c r="H154" s="101"/>
    </row>
    <row r="155" spans="8:8" s="100" customFormat="1" ht="11.25">
      <c r="H155" s="101"/>
    </row>
    <row r="156" spans="8:8" s="100" customFormat="1" ht="11.25">
      <c r="H156" s="101"/>
    </row>
    <row r="157" spans="8:8" s="100" customFormat="1" ht="11.25">
      <c r="H157" s="101"/>
    </row>
    <row r="158" spans="8:8" s="100" customFormat="1" ht="11.25">
      <c r="H158" s="101"/>
    </row>
    <row r="159" spans="8:8" s="100" customFormat="1" ht="11.25">
      <c r="H159" s="101"/>
    </row>
    <row r="160" spans="8:8" s="100" customFormat="1" ht="11.25">
      <c r="H160" s="101"/>
    </row>
    <row r="161" spans="8:8" s="100" customFormat="1" ht="11.25">
      <c r="H161" s="101"/>
    </row>
    <row r="162" spans="8:8" s="100" customFormat="1" ht="11.25">
      <c r="H162" s="101"/>
    </row>
    <row r="163" spans="8:8" s="100" customFormat="1" ht="11.25">
      <c r="H163" s="101"/>
    </row>
    <row r="164" spans="8:8" s="100" customFormat="1" ht="11.25">
      <c r="H164" s="101"/>
    </row>
    <row r="165" spans="8:8" s="100" customFormat="1" ht="11.25">
      <c r="H165" s="101"/>
    </row>
    <row r="166" spans="8:8" s="100" customFormat="1" ht="11.25">
      <c r="H166" s="101"/>
    </row>
    <row r="167" spans="8:8" s="100" customFormat="1" ht="11.25">
      <c r="H167" s="101"/>
    </row>
    <row r="168" spans="8:8" s="100" customFormat="1" ht="11.25">
      <c r="H168" s="101"/>
    </row>
    <row r="169" spans="8:8" s="100" customFormat="1" ht="11.25">
      <c r="H169" s="101"/>
    </row>
    <row r="170" spans="8:8" s="100" customFormat="1" ht="11.25">
      <c r="H170" s="101"/>
    </row>
    <row r="171" spans="8:8" s="100" customFormat="1" ht="11.25">
      <c r="H171" s="101"/>
    </row>
    <row r="172" spans="8:8" s="100" customFormat="1" ht="11.25">
      <c r="H172" s="101"/>
    </row>
    <row r="173" spans="8:8" s="100" customFormat="1" ht="11.25">
      <c r="H173" s="101"/>
    </row>
    <row r="174" spans="8:8" s="100" customFormat="1" ht="11.25">
      <c r="H174" s="101"/>
    </row>
    <row r="175" spans="8:8" s="100" customFormat="1" ht="11.25">
      <c r="H175" s="101"/>
    </row>
    <row r="176" spans="8:8" s="100" customFormat="1" ht="11.25">
      <c r="H176" s="101"/>
    </row>
    <row r="177" spans="8:8" s="100" customFormat="1" ht="11.25">
      <c r="H177" s="101"/>
    </row>
    <row r="178" spans="8:8" s="100" customFormat="1" ht="11.25">
      <c r="H178" s="101"/>
    </row>
    <row r="179" spans="8:8" s="100" customFormat="1" ht="11.25">
      <c r="H179" s="101"/>
    </row>
    <row r="180" spans="8:8" s="100" customFormat="1" ht="11.25">
      <c r="H180" s="101"/>
    </row>
    <row r="181" spans="8:8" s="100" customFormat="1" ht="11.25">
      <c r="H181" s="101"/>
    </row>
    <row r="182" spans="8:8" s="100" customFormat="1" ht="11.25">
      <c r="H182" s="101"/>
    </row>
    <row r="183" spans="8:8" s="100" customFormat="1" ht="11.25">
      <c r="H183" s="101"/>
    </row>
    <row r="184" spans="8:8" s="100" customFormat="1" ht="11.25">
      <c r="H184" s="101"/>
    </row>
    <row r="185" spans="8:8" s="100" customFormat="1" ht="11.25">
      <c r="H185" s="101"/>
    </row>
    <row r="186" spans="8:8" s="100" customFormat="1" ht="11.25">
      <c r="H186" s="101"/>
    </row>
    <row r="187" spans="8:8" s="100" customFormat="1" ht="11.25">
      <c r="H187" s="101"/>
    </row>
    <row r="188" spans="8:8" s="100" customFormat="1" ht="11.25">
      <c r="H188" s="101"/>
    </row>
    <row r="189" spans="8:8" s="100" customFormat="1" ht="11.25">
      <c r="H189" s="101"/>
    </row>
    <row r="190" spans="8:8" s="100" customFormat="1" ht="11.25">
      <c r="H190" s="101"/>
    </row>
    <row r="191" spans="8:8" s="100" customFormat="1" ht="11.25">
      <c r="H191" s="101"/>
    </row>
    <row r="192" spans="8:8" s="100" customFormat="1" ht="11.25">
      <c r="H192" s="101"/>
    </row>
    <row r="193" spans="8:8" s="100" customFormat="1" ht="11.25">
      <c r="H193" s="101"/>
    </row>
    <row r="194" spans="8:8" s="100" customFormat="1" ht="11.25">
      <c r="H194" s="101"/>
    </row>
    <row r="195" spans="8:8" s="100" customFormat="1" ht="11.25">
      <c r="H195" s="101"/>
    </row>
    <row r="196" spans="8:8" s="100" customFormat="1" ht="11.25">
      <c r="H196" s="101"/>
    </row>
    <row r="197" spans="8:8" s="100" customFormat="1" ht="11.25">
      <c r="H197" s="101"/>
    </row>
    <row r="198" spans="8:8" s="100" customFormat="1" ht="11.25">
      <c r="H198" s="101"/>
    </row>
    <row r="199" spans="8:8" s="100" customFormat="1" ht="11.25">
      <c r="H199" s="101"/>
    </row>
    <row r="200" spans="8:8" s="100" customFormat="1" ht="11.25">
      <c r="H200" s="101"/>
    </row>
    <row r="201" spans="8:8" s="100" customFormat="1" ht="11.25">
      <c r="H201" s="101"/>
    </row>
    <row r="202" spans="8:8" s="100" customFormat="1" ht="11.25">
      <c r="H202" s="101"/>
    </row>
    <row r="203" spans="8:8" s="100" customFormat="1" ht="11.25">
      <c r="H203" s="101"/>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5"/>
  <sheetViews>
    <sheetView showGridLines="0" topLeftCell="A24" zoomScale="90" zoomScaleNormal="90" zoomScaleSheetLayoutView="80" workbookViewId="0">
      <selection activeCell="I50" sqref="A1:I50"/>
    </sheetView>
  </sheetViews>
  <sheetFormatPr defaultColWidth="7.140625" defaultRowHeight="12.75"/>
  <cols>
    <col min="1" max="1" width="57.7109375" style="18" customWidth="1"/>
    <col min="2" max="2" width="2.7109375" style="120" customWidth="1"/>
    <col min="3" max="3" width="18.7109375" style="18" customWidth="1"/>
    <col min="4" max="4" width="2.7109375" style="18" customWidth="1"/>
    <col min="5" max="5" width="18.7109375" style="18" customWidth="1"/>
    <col min="6" max="6" width="2.7109375" style="18" customWidth="1"/>
    <col min="7" max="7" width="18.7109375" style="18" customWidth="1"/>
    <col min="8" max="8" width="2.7109375" style="87" customWidth="1"/>
    <col min="9" max="16384" width="7.140625" style="18"/>
  </cols>
  <sheetData>
    <row r="1" spans="1:12" ht="12.75" customHeight="1">
      <c r="A1" s="326" t="s">
        <v>110</v>
      </c>
      <c r="B1" s="326"/>
      <c r="C1" s="326"/>
      <c r="D1" s="326"/>
      <c r="E1" s="326"/>
      <c r="F1" s="326"/>
      <c r="G1" s="326"/>
      <c r="H1" s="326"/>
    </row>
    <row r="2" spans="1:12" ht="12.75" customHeight="1">
      <c r="A2" s="327" t="s">
        <v>175</v>
      </c>
      <c r="B2" s="327"/>
      <c r="C2" s="327"/>
      <c r="D2" s="327"/>
      <c r="E2" s="327"/>
      <c r="F2" s="327"/>
      <c r="G2" s="327"/>
      <c r="H2" s="327"/>
    </row>
    <row r="3" spans="1:12" ht="12.75" customHeight="1">
      <c r="A3" s="326" t="s">
        <v>65</v>
      </c>
      <c r="B3" s="326"/>
      <c r="C3" s="326"/>
      <c r="D3" s="326"/>
      <c r="E3" s="326"/>
      <c r="F3" s="326"/>
      <c r="G3" s="326"/>
      <c r="H3" s="326"/>
    </row>
    <row r="4" spans="1:12" ht="12.75" customHeight="1">
      <c r="A4" s="326" t="s">
        <v>1</v>
      </c>
      <c r="B4" s="326"/>
      <c r="C4" s="326"/>
      <c r="D4" s="326"/>
      <c r="E4" s="326"/>
      <c r="F4" s="326"/>
      <c r="G4" s="326"/>
      <c r="H4" s="326"/>
    </row>
    <row r="5" spans="1:12" ht="12.75" customHeight="1">
      <c r="A5" s="326" t="s">
        <v>2</v>
      </c>
      <c r="B5" s="326"/>
      <c r="C5" s="326"/>
      <c r="D5" s="326"/>
      <c r="E5" s="326"/>
      <c r="F5" s="326"/>
      <c r="G5" s="326"/>
      <c r="H5" s="326"/>
    </row>
    <row r="6" spans="1:12" ht="12.75" customHeight="1">
      <c r="A6" s="105"/>
      <c r="B6" s="130"/>
      <c r="C6" s="105"/>
      <c r="D6" s="105"/>
      <c r="E6" s="105"/>
      <c r="F6" s="105"/>
      <c r="G6" s="105"/>
    </row>
    <row r="7" spans="1:12" ht="12.75" customHeight="1">
      <c r="A7" s="105"/>
      <c r="B7" s="130"/>
      <c r="C7" s="105"/>
      <c r="D7" s="105"/>
      <c r="E7" s="105"/>
      <c r="F7" s="105"/>
      <c r="G7" s="105"/>
    </row>
    <row r="8" spans="1:12" ht="12.75" customHeight="1">
      <c r="A8" s="234"/>
      <c r="B8" s="234"/>
      <c r="C8" s="328" t="s">
        <v>50</v>
      </c>
      <c r="D8" s="328"/>
      <c r="E8" s="328"/>
      <c r="F8" s="328"/>
      <c r="G8" s="328"/>
      <c r="H8" s="235"/>
      <c r="I8" s="234"/>
      <c r="J8" s="234"/>
      <c r="K8" s="234"/>
      <c r="L8" s="234"/>
    </row>
    <row r="9" spans="1:12" ht="12.75" customHeight="1">
      <c r="A9" s="234"/>
      <c r="B9" s="234"/>
      <c r="C9" s="236" t="str">
        <f>+'Non-GAAP Op Inc'!C9</f>
        <v>June 30,</v>
      </c>
      <c r="D9" s="237"/>
      <c r="E9" s="236" t="str">
        <f>+'Non-GAAP Op Inc'!E9</f>
        <v>March 31,</v>
      </c>
      <c r="F9" s="237"/>
      <c r="G9" s="236" t="str">
        <f>+'Non-GAAP Op Inc'!G9</f>
        <v>June 30,</v>
      </c>
      <c r="H9" s="235"/>
      <c r="I9" s="234"/>
      <c r="J9" s="234"/>
      <c r="K9" s="234"/>
      <c r="L9" s="234"/>
    </row>
    <row r="10" spans="1:12">
      <c r="A10" s="234"/>
      <c r="B10" s="241"/>
      <c r="C10" s="190">
        <f>'Income Statement'!B8</f>
        <v>2017</v>
      </c>
      <c r="D10" s="189"/>
      <c r="E10" s="190">
        <f>'Income Statement'!D8</f>
        <v>2017</v>
      </c>
      <c r="F10" s="189"/>
      <c r="G10" s="190">
        <f>'Income Statement'!F8</f>
        <v>2016</v>
      </c>
      <c r="H10" s="234"/>
      <c r="I10" s="234"/>
      <c r="J10" s="234"/>
      <c r="K10" s="234"/>
      <c r="L10" s="234"/>
    </row>
    <row r="11" spans="1:12" ht="22.15" customHeight="1">
      <c r="A11" s="234"/>
      <c r="B11" s="234"/>
      <c r="C11" s="234"/>
      <c r="D11" s="234"/>
      <c r="E11" s="234"/>
      <c r="F11" s="234"/>
      <c r="G11" s="234"/>
      <c r="H11" s="237"/>
      <c r="I11" s="234"/>
      <c r="J11" s="234"/>
      <c r="K11" s="234"/>
      <c r="L11" s="234"/>
    </row>
    <row r="12" spans="1:12" ht="22.15" customHeight="1">
      <c r="A12" s="239" t="s">
        <v>124</v>
      </c>
      <c r="B12" s="239"/>
      <c r="C12" s="242">
        <f>'Income Statement'!B33</f>
        <v>358</v>
      </c>
      <c r="D12" s="243"/>
      <c r="E12" s="242">
        <f>'Income Statement'!D33</f>
        <v>335</v>
      </c>
      <c r="F12" s="243"/>
      <c r="G12" s="244">
        <f>'Income Statement'!F33</f>
        <v>385</v>
      </c>
      <c r="H12" s="235"/>
      <c r="I12" s="234"/>
      <c r="J12" s="234"/>
      <c r="K12" s="234"/>
      <c r="L12" s="234"/>
    </row>
    <row r="13" spans="1:12" ht="15" customHeight="1">
      <c r="A13" s="234"/>
      <c r="B13" s="234"/>
      <c r="C13" s="245"/>
      <c r="D13" s="234"/>
      <c r="E13" s="245"/>
      <c r="F13" s="234"/>
      <c r="G13" s="234"/>
      <c r="H13" s="235"/>
      <c r="I13" s="234"/>
      <c r="J13" s="234"/>
      <c r="K13" s="234"/>
      <c r="L13" s="234"/>
    </row>
    <row r="14" spans="1:12" ht="15" customHeight="1">
      <c r="A14" s="234" t="s">
        <v>51</v>
      </c>
      <c r="B14" s="234"/>
      <c r="C14" s="245"/>
      <c r="D14" s="234"/>
      <c r="E14" s="245"/>
      <c r="F14" s="234"/>
      <c r="G14" s="234"/>
      <c r="H14" s="235"/>
      <c r="I14" s="234"/>
      <c r="J14" s="234"/>
      <c r="K14" s="234"/>
      <c r="L14" s="234"/>
    </row>
    <row r="15" spans="1:12" ht="13.5" customHeight="1">
      <c r="A15" s="246"/>
      <c r="B15" s="246"/>
      <c r="C15" s="245"/>
      <c r="D15" s="234"/>
      <c r="E15" s="245"/>
      <c r="F15" s="234"/>
      <c r="G15" s="234"/>
      <c r="H15" s="235"/>
      <c r="I15" s="234"/>
      <c r="J15" s="234"/>
      <c r="K15" s="234"/>
      <c r="L15" s="234"/>
    </row>
    <row r="16" spans="1:12" s="225" customFormat="1" ht="15">
      <c r="A16" s="226" t="s">
        <v>117</v>
      </c>
      <c r="B16" s="246"/>
      <c r="C16" s="247">
        <v>-22</v>
      </c>
      <c r="D16" s="248"/>
      <c r="E16" s="247">
        <v>-23</v>
      </c>
      <c r="F16" s="248"/>
      <c r="G16" s="238">
        <v>-19</v>
      </c>
      <c r="H16" s="240"/>
      <c r="I16" s="234"/>
      <c r="J16" s="234"/>
      <c r="K16" s="234"/>
      <c r="L16" s="234"/>
    </row>
    <row r="17" spans="1:12" s="225" customFormat="1" ht="15">
      <c r="A17" s="226" t="s">
        <v>143</v>
      </c>
      <c r="B17" s="226"/>
      <c r="C17" s="230">
        <v>-11</v>
      </c>
      <c r="D17" s="228"/>
      <c r="E17" s="230">
        <v>-6</v>
      </c>
      <c r="F17" s="228"/>
      <c r="G17" s="230">
        <v>-35</v>
      </c>
      <c r="H17" s="221"/>
    </row>
    <row r="18" spans="1:12" s="225" customFormat="1" ht="15">
      <c r="A18" s="226" t="s">
        <v>161</v>
      </c>
      <c r="B18" s="226"/>
      <c r="C18" s="230">
        <v>-10</v>
      </c>
      <c r="D18" s="228"/>
      <c r="E18" s="230">
        <v>0</v>
      </c>
      <c r="F18" s="228"/>
      <c r="G18" s="230">
        <v>0</v>
      </c>
      <c r="H18" s="221"/>
    </row>
    <row r="19" spans="1:12" s="225" customFormat="1" ht="15">
      <c r="A19" s="226" t="s">
        <v>162</v>
      </c>
      <c r="B19" s="226"/>
      <c r="C19" s="222">
        <v>0</v>
      </c>
      <c r="D19" s="228"/>
      <c r="E19" s="222">
        <v>0</v>
      </c>
      <c r="F19" s="228"/>
      <c r="G19" s="230">
        <v>-33</v>
      </c>
      <c r="H19" s="221"/>
    </row>
    <row r="20" spans="1:12" s="225" customFormat="1" ht="15">
      <c r="A20" s="226" t="s">
        <v>163</v>
      </c>
      <c r="B20" s="226"/>
      <c r="C20" s="222">
        <v>0</v>
      </c>
      <c r="D20" s="228"/>
      <c r="E20" s="222">
        <v>0</v>
      </c>
      <c r="F20" s="228"/>
      <c r="G20" s="230">
        <v>2</v>
      </c>
      <c r="H20" s="221"/>
    </row>
    <row r="21" spans="1:12">
      <c r="A21" s="19" t="s">
        <v>66</v>
      </c>
      <c r="B21" s="121"/>
      <c r="C21" s="145">
        <f>SUM(C16:C20)</f>
        <v>-43</v>
      </c>
      <c r="D21" s="37"/>
      <c r="E21" s="145">
        <f>SUM(E16:E20)</f>
        <v>-29</v>
      </c>
      <c r="G21" s="269">
        <f>SUM(G16:G20)</f>
        <v>-85</v>
      </c>
    </row>
    <row r="22" spans="1:12">
      <c r="A22" s="19"/>
      <c r="B22" s="121"/>
      <c r="C22" s="146"/>
      <c r="D22" s="32"/>
      <c r="E22" s="146"/>
      <c r="G22" s="32"/>
      <c r="H22" s="9"/>
    </row>
    <row r="23" spans="1:12" ht="13.5" thickBot="1">
      <c r="A23" s="23" t="s">
        <v>55</v>
      </c>
      <c r="B23" s="23"/>
      <c r="C23" s="231">
        <f>C12+C21</f>
        <v>315</v>
      </c>
      <c r="D23" s="25"/>
      <c r="E23" s="231">
        <f>E12+E21</f>
        <v>306</v>
      </c>
      <c r="F23" s="26"/>
      <c r="G23" s="231">
        <f>G12+G21</f>
        <v>300</v>
      </c>
      <c r="H23" s="9"/>
    </row>
    <row r="24" spans="1:12" s="120" customFormat="1" ht="13.5" thickTop="1">
      <c r="A24" s="23"/>
      <c r="B24" s="23"/>
      <c r="C24" s="148"/>
      <c r="D24" s="25"/>
      <c r="E24" s="33"/>
      <c r="F24" s="26"/>
      <c r="G24" s="33"/>
      <c r="H24" s="117"/>
    </row>
    <row r="25" spans="1:12">
      <c r="A25" s="23"/>
      <c r="B25" s="23"/>
      <c r="H25" s="9"/>
    </row>
    <row r="29" spans="1:12">
      <c r="I29" s="308"/>
      <c r="J29" s="144"/>
      <c r="K29" s="144"/>
      <c r="L29" s="225"/>
    </row>
    <row r="30" spans="1:12">
      <c r="I30" s="144"/>
      <c r="J30" s="144"/>
      <c r="K30" s="144"/>
    </row>
    <row r="31" spans="1:12">
      <c r="I31" s="144"/>
      <c r="J31" s="144"/>
      <c r="K31" s="144"/>
    </row>
    <row r="32" spans="1:12">
      <c r="I32" s="144"/>
      <c r="J32" s="144"/>
      <c r="K32" s="144"/>
    </row>
    <row r="33" spans="9:12">
      <c r="I33" s="144"/>
      <c r="J33" s="144"/>
      <c r="K33" s="144"/>
    </row>
    <row r="34" spans="9:12">
      <c r="I34" s="144"/>
      <c r="J34" s="225"/>
      <c r="K34" s="225"/>
      <c r="L34" s="225"/>
    </row>
    <row r="35" spans="9:12">
      <c r="I35" s="308"/>
      <c r="J35" s="308"/>
      <c r="K35" s="308"/>
    </row>
    <row r="36" spans="9:12">
      <c r="I36" s="225"/>
      <c r="J36" s="225"/>
      <c r="K36" s="225"/>
    </row>
    <row r="38" spans="9:12">
      <c r="I38" s="223"/>
      <c r="J38" s="225"/>
      <c r="K38" s="225"/>
      <c r="L38" s="225"/>
    </row>
    <row r="39" spans="9:12">
      <c r="I39" s="223"/>
      <c r="J39" s="223"/>
      <c r="K39" s="225"/>
      <c r="L39" s="225"/>
    </row>
    <row r="40" spans="9:12">
      <c r="I40" s="223"/>
      <c r="J40" s="225"/>
      <c r="K40" s="225"/>
      <c r="L40" s="225"/>
    </row>
    <row r="41" spans="9:12">
      <c r="I41" s="223"/>
      <c r="J41" s="225"/>
      <c r="K41" s="225"/>
      <c r="L41" s="225"/>
    </row>
    <row r="42" spans="9:12">
      <c r="I42" s="223"/>
      <c r="J42" s="225"/>
      <c r="K42" s="225"/>
      <c r="L42" s="225"/>
    </row>
    <row r="43" spans="9:12">
      <c r="I43" s="223"/>
      <c r="J43" s="225"/>
      <c r="K43" s="225"/>
      <c r="L43" s="225"/>
    </row>
    <row r="44" spans="9:12">
      <c r="I44" s="223"/>
      <c r="J44" s="225"/>
      <c r="K44" s="225"/>
      <c r="L44" s="225"/>
    </row>
    <row r="45" spans="9:12">
      <c r="I45" s="223"/>
      <c r="J45" s="225"/>
      <c r="K45" s="225"/>
      <c r="L45" s="225"/>
    </row>
    <row r="46" spans="9:12">
      <c r="I46" s="225"/>
      <c r="J46" s="225"/>
      <c r="K46" s="225"/>
      <c r="L46" s="225"/>
    </row>
    <row r="47" spans="9:12">
      <c r="I47" s="223"/>
      <c r="J47" s="225"/>
      <c r="K47" s="225"/>
      <c r="L47" s="225"/>
    </row>
    <row r="48" spans="9:12">
      <c r="I48" s="225"/>
      <c r="J48" s="225"/>
      <c r="K48" s="225"/>
      <c r="L48" s="225"/>
    </row>
    <row r="49" spans="9:12">
      <c r="I49" s="223"/>
      <c r="J49" s="225"/>
      <c r="K49" s="225"/>
      <c r="L49" s="225"/>
    </row>
    <row r="50" spans="9:12">
      <c r="I50" s="225"/>
      <c r="J50" s="225"/>
      <c r="K50" s="225"/>
      <c r="L50" s="225"/>
    </row>
    <row r="51" spans="9:12">
      <c r="I51" s="225"/>
      <c r="J51" s="225"/>
      <c r="K51" s="225"/>
      <c r="L51" s="225"/>
    </row>
    <row r="52" spans="9:12">
      <c r="I52" s="225"/>
      <c r="J52" s="225"/>
      <c r="K52" s="225"/>
      <c r="L52" s="225"/>
    </row>
    <row r="53" spans="9:12">
      <c r="I53" s="225"/>
      <c r="J53" s="225"/>
      <c r="K53" s="225"/>
      <c r="L53" s="225"/>
    </row>
    <row r="54" spans="9:12">
      <c r="I54" s="225"/>
      <c r="J54" s="225"/>
      <c r="K54" s="225"/>
      <c r="L54" s="225"/>
    </row>
    <row r="55" spans="9:12">
      <c r="I55" s="225"/>
      <c r="J55" s="225"/>
      <c r="K55" s="225"/>
      <c r="L55" s="225"/>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5" orientation="portrait" r:id="rId1"/>
  <headerFooter alignWithMargins="0"/>
  <ignoredErrors>
    <ignoredError sqref="C10:G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78"/>
  <sheetViews>
    <sheetView showGridLines="0" topLeftCell="A47" zoomScale="70" zoomScaleNormal="70" workbookViewId="0">
      <selection activeCell="G77" sqref="A1:G77"/>
    </sheetView>
  </sheetViews>
  <sheetFormatPr defaultColWidth="9.140625" defaultRowHeight="15"/>
  <cols>
    <col min="1" max="1" width="79.28515625" style="74" customWidth="1"/>
    <col min="2" max="2" width="20.7109375" style="122" customWidth="1"/>
    <col min="3" max="3" width="1.7109375" style="74" customWidth="1"/>
    <col min="4" max="4" width="20.7109375" style="74" customWidth="1"/>
    <col min="5" max="5" width="1.7109375" style="74" customWidth="1"/>
    <col min="6" max="6" width="20.7109375" style="74" customWidth="1"/>
    <col min="7" max="16384" width="9.140625" style="102"/>
  </cols>
  <sheetData>
    <row r="1" spans="1:6">
      <c r="A1" s="330" t="s">
        <v>110</v>
      </c>
      <c r="B1" s="330"/>
      <c r="C1" s="330"/>
      <c r="D1" s="330"/>
      <c r="E1" s="330"/>
      <c r="F1" s="330"/>
    </row>
    <row r="2" spans="1:6">
      <c r="A2" s="331" t="s">
        <v>72</v>
      </c>
      <c r="B2" s="331"/>
      <c r="C2" s="331"/>
      <c r="D2" s="331"/>
      <c r="E2" s="331"/>
      <c r="F2" s="331"/>
    </row>
    <row r="3" spans="1:6">
      <c r="A3" s="331" t="s">
        <v>2</v>
      </c>
      <c r="B3" s="331"/>
      <c r="C3" s="331"/>
      <c r="D3" s="331"/>
      <c r="E3" s="331"/>
      <c r="F3" s="331"/>
    </row>
    <row r="4" spans="1:6" ht="13.5" customHeight="1">
      <c r="A4" s="276"/>
      <c r="B4" s="276"/>
      <c r="C4" s="276"/>
      <c r="D4" s="276"/>
      <c r="E4" s="276"/>
      <c r="F4" s="276"/>
    </row>
    <row r="5" spans="1:6" ht="17.25" customHeight="1">
      <c r="A5" s="313" t="s">
        <v>73</v>
      </c>
      <c r="B5" s="329" t="s">
        <v>56</v>
      </c>
      <c r="C5" s="329"/>
      <c r="D5" s="329"/>
      <c r="E5" s="329"/>
      <c r="F5" s="329"/>
    </row>
    <row r="6" spans="1:6">
      <c r="A6" s="313" t="s">
        <v>73</v>
      </c>
      <c r="B6" s="218" t="str">
        <f>+'Non-GAAP Op Exp'!C9</f>
        <v>June 30,</v>
      </c>
      <c r="C6" s="41"/>
      <c r="D6" s="218" t="str">
        <f>+'Non-GAAP Op Exp'!E9</f>
        <v>March 31,</v>
      </c>
      <c r="E6" s="41"/>
      <c r="F6" s="218" t="str">
        <f>+'Non-GAAP Op Exp'!G9</f>
        <v>June 30,</v>
      </c>
    </row>
    <row r="7" spans="1:6">
      <c r="A7" s="314" t="s">
        <v>73</v>
      </c>
      <c r="B7" s="197">
        <f>+'Non-GAAP Op Exp'!C10</f>
        <v>2017</v>
      </c>
      <c r="C7" s="189"/>
      <c r="D7" s="197">
        <f>+'Non-GAAP Op Exp'!E10</f>
        <v>2017</v>
      </c>
      <c r="E7" s="189"/>
      <c r="F7" s="197">
        <f>+'Non-GAAP Op Exp'!G10</f>
        <v>2016</v>
      </c>
    </row>
    <row r="8" spans="1:6">
      <c r="A8" s="315" t="s">
        <v>59</v>
      </c>
      <c r="B8" s="276"/>
      <c r="C8" s="276"/>
      <c r="D8" s="276"/>
      <c r="E8" s="276"/>
      <c r="F8" s="276"/>
    </row>
    <row r="9" spans="1:6">
      <c r="A9" s="310" t="s">
        <v>95</v>
      </c>
      <c r="B9" s="276"/>
      <c r="C9" s="276"/>
      <c r="D9" s="276"/>
      <c r="E9" s="276"/>
      <c r="F9" s="276"/>
    </row>
    <row r="10" spans="1:6">
      <c r="A10" s="309" t="s">
        <v>74</v>
      </c>
      <c r="B10" s="260"/>
      <c r="C10" s="276"/>
      <c r="D10" s="260"/>
      <c r="E10" s="276"/>
      <c r="F10" s="265"/>
    </row>
    <row r="11" spans="1:6">
      <c r="A11" s="266" t="s">
        <v>75</v>
      </c>
      <c r="B11" s="259">
        <v>14.8</v>
      </c>
      <c r="C11" s="276"/>
      <c r="D11" s="259">
        <v>14.6</v>
      </c>
      <c r="E11" s="276"/>
      <c r="F11" s="259">
        <v>14.1</v>
      </c>
    </row>
    <row r="12" spans="1:6">
      <c r="A12" s="266" t="s">
        <v>127</v>
      </c>
      <c r="B12" s="251">
        <v>0.16800000000000001</v>
      </c>
      <c r="C12" s="276"/>
      <c r="D12" s="251">
        <v>0.17100000000000001</v>
      </c>
      <c r="E12" s="252"/>
      <c r="F12" s="251">
        <v>0.16200000000000001</v>
      </c>
    </row>
    <row r="13" spans="1:6">
      <c r="A13" s="266" t="s">
        <v>138</v>
      </c>
      <c r="B13" s="251">
        <v>9.8000000000000004E-2</v>
      </c>
      <c r="C13" s="276"/>
      <c r="D13" s="251">
        <v>9.5000000000000001E-2</v>
      </c>
      <c r="E13" s="252"/>
      <c r="F13" s="251">
        <v>7.0999999999999994E-2</v>
      </c>
    </row>
    <row r="14" spans="1:6">
      <c r="A14" s="266" t="s">
        <v>98</v>
      </c>
      <c r="B14" s="251">
        <v>7.0000000000000001E-3</v>
      </c>
      <c r="C14" s="276"/>
      <c r="D14" s="251">
        <v>7.0000000000000001E-3</v>
      </c>
      <c r="E14" s="252"/>
      <c r="F14" s="251">
        <v>0.01</v>
      </c>
    </row>
    <row r="15" spans="1:6" ht="15.75">
      <c r="A15" s="266" t="s">
        <v>144</v>
      </c>
      <c r="B15" s="251">
        <v>0.09</v>
      </c>
      <c r="C15" s="276"/>
      <c r="D15" s="251">
        <v>9.5000000000000001E-2</v>
      </c>
      <c r="E15" s="252"/>
      <c r="F15" s="283">
        <v>2E-3</v>
      </c>
    </row>
    <row r="16" spans="1:6" ht="15.75">
      <c r="A16" s="266" t="s">
        <v>145</v>
      </c>
      <c r="B16" s="253">
        <v>4.9000000000000002E-2</v>
      </c>
      <c r="C16" s="276"/>
      <c r="D16" s="253">
        <v>5.6000000000000001E-2</v>
      </c>
      <c r="E16" s="252"/>
      <c r="F16" s="254">
        <v>0</v>
      </c>
    </row>
    <row r="17" spans="1:12" ht="15.75">
      <c r="A17" s="266" t="s">
        <v>146</v>
      </c>
      <c r="B17" s="255">
        <v>2E-3</v>
      </c>
      <c r="C17" s="276"/>
      <c r="D17" s="255">
        <v>1E-3</v>
      </c>
      <c r="E17" s="252"/>
      <c r="F17" s="256">
        <v>0</v>
      </c>
    </row>
    <row r="18" spans="1:12">
      <c r="A18" s="266" t="s">
        <v>99</v>
      </c>
      <c r="B18" s="257">
        <f>SUM(B12:B17)</f>
        <v>0.41399999999999998</v>
      </c>
      <c r="C18" s="258"/>
      <c r="D18" s="257">
        <f>SUM(D12:D17)</f>
        <v>0.42499999999999999</v>
      </c>
      <c r="E18" s="258"/>
      <c r="F18" s="257">
        <f>SUM(F12:F17)</f>
        <v>0.245</v>
      </c>
    </row>
    <row r="19" spans="1:12" ht="8.25" customHeight="1">
      <c r="A19" s="266"/>
      <c r="B19" s="259"/>
      <c r="C19" s="276"/>
      <c r="D19" s="259"/>
      <c r="E19" s="260"/>
      <c r="F19" s="259"/>
    </row>
    <row r="20" spans="1:12">
      <c r="A20" s="309" t="s">
        <v>104</v>
      </c>
      <c r="B20" s="277"/>
      <c r="C20" s="276"/>
      <c r="D20" s="277"/>
      <c r="E20" s="276"/>
      <c r="F20" s="277"/>
    </row>
    <row r="21" spans="1:12" ht="15.75">
      <c r="A21" s="266" t="s">
        <v>154</v>
      </c>
      <c r="B21" s="278">
        <v>376280</v>
      </c>
      <c r="C21" s="276"/>
      <c r="D21" s="278">
        <v>338463</v>
      </c>
      <c r="E21" s="261"/>
      <c r="F21" s="278">
        <v>439520</v>
      </c>
    </row>
    <row r="22" spans="1:12" ht="9" customHeight="1">
      <c r="A22" s="276"/>
      <c r="B22" s="277"/>
      <c r="C22" s="276"/>
      <c r="D22" s="277"/>
      <c r="E22" s="276"/>
      <c r="F22" s="277"/>
    </row>
    <row r="23" spans="1:12">
      <c r="A23" s="310" t="s">
        <v>76</v>
      </c>
      <c r="B23" s="277"/>
      <c r="C23" s="276"/>
      <c r="D23" s="277"/>
      <c r="E23" s="276"/>
      <c r="F23" s="277"/>
      <c r="I23" s="285"/>
    </row>
    <row r="24" spans="1:12">
      <c r="A24" s="309" t="s">
        <v>105</v>
      </c>
      <c r="B24" s="257"/>
      <c r="C24" s="276"/>
      <c r="D24" s="257"/>
      <c r="E24" s="261"/>
      <c r="F24" s="257"/>
    </row>
    <row r="25" spans="1:12">
      <c r="A25" s="266" t="s">
        <v>106</v>
      </c>
      <c r="B25" s="262">
        <v>6.85</v>
      </c>
      <c r="C25" s="276"/>
      <c r="D25" s="262">
        <v>6.84</v>
      </c>
      <c r="E25" s="261"/>
      <c r="F25" s="262">
        <v>7.25</v>
      </c>
    </row>
    <row r="26" spans="1:12">
      <c r="A26" s="266" t="s">
        <v>77</v>
      </c>
      <c r="B26" s="52">
        <v>79.400000000000006</v>
      </c>
      <c r="C26" s="11"/>
      <c r="D26" s="52">
        <v>74.7</v>
      </c>
      <c r="E26" s="11"/>
      <c r="F26" s="52">
        <v>80.599999999999994</v>
      </c>
      <c r="H26" s="286"/>
    </row>
    <row r="27" spans="1:12">
      <c r="A27" s="266" t="s">
        <v>147</v>
      </c>
      <c r="B27" s="251">
        <v>0.14399999999999999</v>
      </c>
      <c r="C27" s="252"/>
      <c r="D27" s="251">
        <v>0.14000000000000001</v>
      </c>
      <c r="E27" s="252"/>
      <c r="F27" s="251">
        <v>0.14000000000000001</v>
      </c>
      <c r="H27" s="286"/>
      <c r="J27" s="286"/>
      <c r="K27" s="286"/>
      <c r="L27" s="286"/>
    </row>
    <row r="28" spans="1:12">
      <c r="A28" s="266" t="s">
        <v>149</v>
      </c>
      <c r="B28" s="251">
        <v>3.2000000000000001E-2</v>
      </c>
      <c r="C28" s="252"/>
      <c r="D28" s="251">
        <v>2.7E-2</v>
      </c>
      <c r="E28" s="252"/>
      <c r="F28" s="251">
        <v>2.3E-2</v>
      </c>
      <c r="J28" s="286"/>
    </row>
    <row r="29" spans="1:12">
      <c r="A29" s="266" t="s">
        <v>148</v>
      </c>
      <c r="B29" s="255">
        <v>8.0000000000000002E-3</v>
      </c>
      <c r="C29" s="252"/>
      <c r="D29" s="255">
        <v>8.9999999999999993E-3</v>
      </c>
      <c r="E29" s="252"/>
      <c r="F29" s="255">
        <v>1.0999999999999999E-2</v>
      </c>
      <c r="L29" s="286"/>
    </row>
    <row r="30" spans="1:12">
      <c r="A30" s="266" t="s">
        <v>99</v>
      </c>
      <c r="B30" s="257">
        <f>SUM(B27:B29)</f>
        <v>0.184</v>
      </c>
      <c r="C30" s="276"/>
      <c r="D30" s="257">
        <f>SUM(D27:D29)</f>
        <v>0.17600000000000002</v>
      </c>
      <c r="E30" s="276"/>
      <c r="F30" s="257">
        <f>SUM(F27:F29)</f>
        <v>0.17400000000000002</v>
      </c>
    </row>
    <row r="31" spans="1:12">
      <c r="A31" s="266" t="s">
        <v>139</v>
      </c>
      <c r="B31" s="255">
        <v>0.33900000000000002</v>
      </c>
      <c r="C31" s="252"/>
      <c r="D31" s="255">
        <v>0.34899999999999998</v>
      </c>
      <c r="E31" s="252"/>
      <c r="F31" s="255">
        <v>0.33</v>
      </c>
    </row>
    <row r="32" spans="1:12" ht="15.75">
      <c r="A32" s="266" t="s">
        <v>155</v>
      </c>
      <c r="B32" s="257">
        <f>B30+B31</f>
        <v>0.52300000000000002</v>
      </c>
      <c r="C32" s="276"/>
      <c r="D32" s="257">
        <f>D30+D31</f>
        <v>0.52500000000000002</v>
      </c>
      <c r="E32" s="276"/>
      <c r="F32" s="257">
        <f>SUM(F30:F31)</f>
        <v>0.504</v>
      </c>
    </row>
    <row r="33" spans="1:6" ht="6.75" customHeight="1">
      <c r="A33" s="266"/>
      <c r="B33" s="277"/>
      <c r="C33" s="276"/>
      <c r="D33" s="277"/>
      <c r="E33" s="276"/>
      <c r="F33" s="277"/>
    </row>
    <row r="34" spans="1:6">
      <c r="A34" s="309" t="s">
        <v>107</v>
      </c>
      <c r="B34" s="277"/>
      <c r="C34" s="276"/>
      <c r="D34" s="277"/>
      <c r="E34" s="261"/>
      <c r="F34" s="277"/>
    </row>
    <row r="35" spans="1:6">
      <c r="A35" s="266" t="s">
        <v>78</v>
      </c>
      <c r="B35" s="278">
        <v>594901</v>
      </c>
      <c r="C35" s="276"/>
      <c r="D35" s="278">
        <v>507647</v>
      </c>
      <c r="E35" s="276"/>
      <c r="F35" s="278">
        <v>447231</v>
      </c>
    </row>
    <row r="36" spans="1:6">
      <c r="A36" s="266" t="s">
        <v>79</v>
      </c>
      <c r="B36" s="263">
        <v>5.7460000000000004</v>
      </c>
      <c r="C36" s="264"/>
      <c r="D36" s="263">
        <v>4.8</v>
      </c>
      <c r="E36" s="264"/>
      <c r="F36" s="263">
        <v>5.2</v>
      </c>
    </row>
    <row r="37" spans="1:6">
      <c r="A37" s="266" t="s">
        <v>100</v>
      </c>
      <c r="B37" s="257">
        <v>0.65700000000000003</v>
      </c>
      <c r="C37" s="264"/>
      <c r="D37" s="257">
        <v>0.65</v>
      </c>
      <c r="E37" s="264"/>
      <c r="F37" s="257">
        <v>0.63</v>
      </c>
    </row>
    <row r="38" spans="1:6" ht="7.15" customHeight="1">
      <c r="A38" s="266"/>
      <c r="B38" s="277"/>
      <c r="C38" s="276"/>
      <c r="D38" s="277"/>
      <c r="E38" s="265"/>
      <c r="F38" s="277"/>
    </row>
    <row r="39" spans="1:6">
      <c r="A39" s="310" t="s">
        <v>128</v>
      </c>
      <c r="B39" s="277"/>
      <c r="C39" s="276"/>
      <c r="D39" s="277"/>
      <c r="E39" s="265"/>
      <c r="F39" s="277"/>
    </row>
    <row r="40" spans="1:6">
      <c r="A40" s="309" t="s">
        <v>108</v>
      </c>
      <c r="B40" s="277"/>
      <c r="C40" s="276"/>
      <c r="D40" s="277"/>
      <c r="E40" s="265"/>
      <c r="F40" s="277"/>
    </row>
    <row r="41" spans="1:6">
      <c r="A41" s="266" t="s">
        <v>102</v>
      </c>
      <c r="B41" s="281">
        <v>4755</v>
      </c>
      <c r="C41" s="276"/>
      <c r="D41" s="281">
        <v>5040.7569999999996</v>
      </c>
      <c r="E41" s="265"/>
      <c r="F41" s="281">
        <v>5255</v>
      </c>
    </row>
    <row r="42" spans="1:6" ht="26.45" customHeight="1">
      <c r="A42" s="316" t="s">
        <v>181</v>
      </c>
      <c r="B42" s="282">
        <v>118234</v>
      </c>
      <c r="C42" s="276"/>
      <c r="D42" s="282">
        <v>112004</v>
      </c>
      <c r="E42" s="265"/>
      <c r="F42" s="282">
        <v>91107</v>
      </c>
    </row>
    <row r="43" spans="1:6" ht="6.6" customHeight="1">
      <c r="A43" s="266"/>
      <c r="B43" s="277"/>
      <c r="C43" s="276"/>
      <c r="D43" s="277"/>
      <c r="E43" s="265"/>
      <c r="F43" s="277"/>
    </row>
    <row r="44" spans="1:6">
      <c r="A44" s="309" t="s">
        <v>150</v>
      </c>
      <c r="B44" s="277"/>
      <c r="C44" s="276"/>
      <c r="D44" s="277"/>
      <c r="E44" s="265"/>
      <c r="F44" s="277"/>
    </row>
    <row r="45" spans="1:6" ht="15.75">
      <c r="A45" s="266" t="s">
        <v>156</v>
      </c>
      <c r="B45" s="277">
        <v>268</v>
      </c>
      <c r="C45" s="276"/>
      <c r="D45" s="277">
        <v>379</v>
      </c>
      <c r="E45" s="265"/>
      <c r="F45" s="277">
        <v>455</v>
      </c>
    </row>
    <row r="46" spans="1:6" ht="7.5" customHeight="1">
      <c r="A46" s="276"/>
      <c r="B46" s="277"/>
      <c r="C46" s="276"/>
      <c r="D46" s="277"/>
      <c r="E46" s="265"/>
      <c r="F46" s="277"/>
    </row>
    <row r="47" spans="1:6">
      <c r="A47" s="315" t="s">
        <v>134</v>
      </c>
      <c r="B47" s="279"/>
      <c r="C47" s="276"/>
      <c r="D47" s="279"/>
      <c r="E47" s="265"/>
      <c r="F47" s="279"/>
    </row>
    <row r="48" spans="1:6">
      <c r="A48" s="309" t="s">
        <v>80</v>
      </c>
      <c r="B48" s="279"/>
      <c r="C48" s="276"/>
      <c r="D48" s="279"/>
      <c r="E48" s="265"/>
      <c r="F48" s="279"/>
    </row>
    <row r="49" spans="1:6">
      <c r="A49" s="311" t="s">
        <v>182</v>
      </c>
      <c r="B49" s="279">
        <v>36</v>
      </c>
      <c r="C49" s="276"/>
      <c r="D49" s="279">
        <v>17</v>
      </c>
      <c r="E49" s="265"/>
      <c r="F49" s="279">
        <v>25</v>
      </c>
    </row>
    <row r="50" spans="1:6">
      <c r="A50" s="311" t="s">
        <v>96</v>
      </c>
      <c r="B50" s="279">
        <v>39</v>
      </c>
      <c r="C50" s="276"/>
      <c r="D50" s="279">
        <v>11</v>
      </c>
      <c r="E50" s="265"/>
      <c r="F50" s="279">
        <v>25</v>
      </c>
    </row>
    <row r="51" spans="1:6" ht="6.75" customHeight="1">
      <c r="A51" s="312"/>
      <c r="B51" s="280"/>
      <c r="C51" s="267"/>
      <c r="D51" s="280"/>
      <c r="E51" s="267"/>
      <c r="F51" s="280"/>
    </row>
    <row r="52" spans="1:6">
      <c r="A52" s="309" t="s">
        <v>81</v>
      </c>
      <c r="B52" s="279"/>
      <c r="C52" s="276"/>
      <c r="D52" s="279"/>
      <c r="E52" s="265"/>
      <c r="F52" s="279"/>
    </row>
    <row r="53" spans="1:6" ht="15.75">
      <c r="A53" s="311" t="s">
        <v>183</v>
      </c>
      <c r="B53" s="279">
        <v>64</v>
      </c>
      <c r="C53" s="276"/>
      <c r="D53" s="279">
        <v>42</v>
      </c>
      <c r="E53" s="265"/>
      <c r="F53" s="279">
        <v>73</v>
      </c>
    </row>
    <row r="54" spans="1:6" ht="15.75">
      <c r="A54" s="311" t="s">
        <v>157</v>
      </c>
      <c r="B54" s="279">
        <v>45</v>
      </c>
      <c r="C54" s="276"/>
      <c r="D54" s="279">
        <v>16</v>
      </c>
      <c r="E54" s="265"/>
      <c r="F54" s="279">
        <v>33</v>
      </c>
    </row>
    <row r="55" spans="1:6" ht="6.75" customHeight="1">
      <c r="A55" s="312"/>
      <c r="B55" s="280"/>
      <c r="C55" s="267"/>
      <c r="D55" s="280"/>
      <c r="E55" s="267"/>
      <c r="F55" s="280"/>
    </row>
    <row r="56" spans="1:6">
      <c r="A56" s="309" t="s">
        <v>82</v>
      </c>
      <c r="B56" s="279"/>
      <c r="C56" s="276"/>
      <c r="D56" s="279"/>
      <c r="E56" s="265"/>
      <c r="F56" s="279"/>
    </row>
    <row r="57" spans="1:6" ht="15.75">
      <c r="A57" s="311" t="s">
        <v>184</v>
      </c>
      <c r="B57" s="280">
        <v>2912</v>
      </c>
      <c r="C57" s="267"/>
      <c r="D57" s="280">
        <v>2890</v>
      </c>
      <c r="E57" s="267"/>
      <c r="F57" s="280">
        <v>2868</v>
      </c>
    </row>
    <row r="58" spans="1:6" ht="15.75">
      <c r="A58" s="311" t="s">
        <v>158</v>
      </c>
      <c r="B58" s="280">
        <v>945</v>
      </c>
      <c r="C58" s="267"/>
      <c r="D58" s="280">
        <v>910</v>
      </c>
      <c r="E58" s="267"/>
      <c r="F58" s="280">
        <v>873</v>
      </c>
    </row>
    <row r="59" spans="1:6" ht="7.5" customHeight="1">
      <c r="A59" s="107"/>
      <c r="B59" s="277"/>
      <c r="C59" s="276"/>
      <c r="D59" s="277"/>
      <c r="E59" s="122"/>
      <c r="F59" s="277"/>
    </row>
    <row r="60" spans="1:6">
      <c r="A60" s="233" t="s">
        <v>60</v>
      </c>
      <c r="B60" s="277"/>
      <c r="C60" s="276"/>
      <c r="D60" s="277"/>
      <c r="E60" s="122"/>
      <c r="F60" s="277"/>
    </row>
    <row r="61" spans="1:6">
      <c r="A61" s="266" t="s">
        <v>151</v>
      </c>
      <c r="B61" s="277">
        <v>316</v>
      </c>
      <c r="C61" s="276"/>
      <c r="D61" s="277">
        <v>306</v>
      </c>
      <c r="E61" s="122"/>
      <c r="F61" s="277">
        <v>267</v>
      </c>
    </row>
    <row r="62" spans="1:6">
      <c r="A62" s="266" t="s">
        <v>137</v>
      </c>
      <c r="B62" s="281">
        <v>147</v>
      </c>
      <c r="C62" s="276"/>
      <c r="D62" s="281">
        <v>138</v>
      </c>
      <c r="E62" s="122"/>
      <c r="F62" s="281">
        <v>108</v>
      </c>
    </row>
    <row r="63" spans="1:6" ht="7.5" customHeight="1">
      <c r="A63" s="107"/>
      <c r="B63" s="277"/>
      <c r="C63" s="276"/>
      <c r="D63" s="277"/>
      <c r="E63" s="122"/>
      <c r="F63" s="277"/>
    </row>
    <row r="64" spans="1:6">
      <c r="A64" s="233" t="s">
        <v>83</v>
      </c>
      <c r="B64" s="279"/>
      <c r="C64" s="276"/>
      <c r="D64" s="279"/>
      <c r="E64" s="122"/>
      <c r="F64" s="279"/>
    </row>
    <row r="65" spans="1:6" ht="15.75">
      <c r="A65" s="266" t="s">
        <v>159</v>
      </c>
      <c r="B65" s="281">
        <v>64</v>
      </c>
      <c r="C65" s="123"/>
      <c r="D65" s="281">
        <v>47</v>
      </c>
      <c r="E65" s="123"/>
      <c r="F65" s="281">
        <v>69</v>
      </c>
    </row>
    <row r="66" spans="1:6" ht="15.75">
      <c r="A66" s="266" t="s">
        <v>160</v>
      </c>
      <c r="B66" s="281">
        <v>799</v>
      </c>
      <c r="C66" s="123"/>
      <c r="D66" s="281">
        <v>777</v>
      </c>
      <c r="E66" s="123"/>
      <c r="F66" s="281">
        <v>769</v>
      </c>
    </row>
    <row r="67" spans="1:6">
      <c r="A67" s="107"/>
      <c r="B67" s="108"/>
      <c r="C67" s="122"/>
      <c r="D67" s="108"/>
      <c r="E67" s="122"/>
      <c r="F67" s="276"/>
    </row>
    <row r="68" spans="1:6">
      <c r="A68" s="102"/>
      <c r="B68" s="109"/>
      <c r="C68" s="122"/>
      <c r="D68" s="109"/>
      <c r="E68" s="122"/>
      <c r="F68" s="107"/>
    </row>
    <row r="69" spans="1:6">
      <c r="A69" s="102"/>
      <c r="C69" s="122"/>
      <c r="D69" s="122"/>
      <c r="E69" s="122"/>
      <c r="F69" s="123"/>
    </row>
    <row r="70" spans="1:6">
      <c r="A70" s="102"/>
      <c r="C70" s="122"/>
      <c r="D70" s="122"/>
      <c r="E70" s="122"/>
      <c r="F70" s="123"/>
    </row>
    <row r="71" spans="1:6">
      <c r="A71" s="102"/>
      <c r="C71" s="122"/>
      <c r="D71" s="122"/>
      <c r="E71" s="122"/>
      <c r="F71" s="123"/>
    </row>
    <row r="72" spans="1:6">
      <c r="A72" s="122"/>
      <c r="C72" s="122"/>
      <c r="D72" s="122"/>
      <c r="E72" s="122"/>
      <c r="F72" s="122"/>
    </row>
    <row r="73" spans="1:6">
      <c r="A73" s="122"/>
      <c r="C73" s="122"/>
      <c r="D73" s="122"/>
      <c r="E73" s="122"/>
      <c r="F73" s="122"/>
    </row>
    <row r="74" spans="1:6">
      <c r="A74" s="102"/>
      <c r="C74" s="122"/>
      <c r="D74" s="122"/>
      <c r="E74" s="122"/>
      <c r="F74" s="122"/>
    </row>
    <row r="75" spans="1:6">
      <c r="A75" s="102"/>
      <c r="C75" s="122"/>
      <c r="D75" s="122"/>
      <c r="E75" s="122"/>
      <c r="F75" s="122"/>
    </row>
    <row r="76" spans="1:6">
      <c r="A76" s="102"/>
    </row>
    <row r="77" spans="1:6">
      <c r="A77" s="102"/>
    </row>
    <row r="78" spans="1:6">
      <c r="A78" s="102"/>
    </row>
  </sheetData>
  <mergeCells count="4">
    <mergeCell ref="B5:F5"/>
    <mergeCell ref="A1:F1"/>
    <mergeCell ref="A2:F2"/>
    <mergeCell ref="A3:F3"/>
  </mergeCells>
  <pageMargins left="0.7" right="0.7" top="0.75" bottom="0.75" header="0.3" footer="0.3"/>
  <pageSetup scale="58" orientation="portrait" r:id="rId1"/>
  <ignoredErrors>
    <ignoredError sqref="B30:F30 B18:F1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Neil Stratton</cp:lastModifiedBy>
  <cp:lastPrinted>2017-07-25T19:20:15Z</cp:lastPrinted>
  <dcterms:created xsi:type="dcterms:W3CDTF">2013-03-25T17:15:27Z</dcterms:created>
  <dcterms:modified xsi:type="dcterms:W3CDTF">2017-07-25T21:53:58Z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