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160" windowHeight="8868" tabRatio="810"/>
  </bookViews>
  <sheets>
    <sheet name="Income Statement" sheetId="1" r:id="rId1"/>
    <sheet name="Detailed Revenue" sheetId="2" r:id="rId2"/>
    <sheet name="Balance Sheet" sheetId="3" r:id="rId3"/>
    <sheet name="Non-GAAP Net Inc" sheetId="4" r:id="rId4"/>
    <sheet name="Non-GAAP Op Inc" sheetId="5" r:id="rId5"/>
    <sheet name="Non-GAAP Op Exp" sheetId="6" r:id="rId6"/>
    <sheet name="Operating Stats" sheetId="7" r:id="rId7"/>
  </sheets>
  <definedNames>
    <definedName name="_xlnm.Print_Area" localSheetId="2">'Balance Sheet'!$A$1:$F$49</definedName>
    <definedName name="_xlnm.Print_Area" localSheetId="1">'Detailed Revenue'!$A$1:$J$39</definedName>
    <definedName name="_xlnm.Print_Area" localSheetId="0">'Income Statement'!$A$1:$H$51</definedName>
    <definedName name="_xlnm.Print_Area" localSheetId="3">'Non-GAAP Net Inc'!$A$1:$I$48</definedName>
    <definedName name="_xlnm.Print_Area" localSheetId="5">'Non-GAAP Op Exp'!$A$1:$I$29</definedName>
    <definedName name="_xlnm.Print_Area" localSheetId="4">'Non-GAAP Op Inc'!$A$1:$I$37</definedName>
    <definedName name="_xlnm.Print_Area" localSheetId="6">'Operating Stats'!$A$1:$G$72</definedName>
  </definedNames>
  <calcPr calcId="145621"/>
</workbook>
</file>

<file path=xl/calcChain.xml><?xml version="1.0" encoding="utf-8"?>
<calcChain xmlns="http://schemas.openxmlformats.org/spreadsheetml/2006/main">
  <c r="D18" i="4" l="1"/>
  <c r="D22" i="5" l="1"/>
  <c r="F18" i="4" l="1"/>
  <c r="D23" i="4"/>
  <c r="D24" i="4" l="1"/>
  <c r="D27" i="4"/>
  <c r="F35" i="3"/>
  <c r="H18" i="4" l="1"/>
  <c r="H18" i="6"/>
  <c r="F18" i="6"/>
  <c r="D18" i="6"/>
  <c r="G29" i="7" l="1"/>
  <c r="G31" i="7" s="1"/>
  <c r="E29" i="7"/>
  <c r="E31" i="7" s="1"/>
  <c r="C29" i="7"/>
  <c r="C31" i="7" s="1"/>
  <c r="G18" i="7"/>
  <c r="E18" i="7"/>
  <c r="C18" i="7"/>
  <c r="D19" i="6"/>
  <c r="H19" i="6"/>
  <c r="F19" i="6"/>
  <c r="H22" i="5"/>
  <c r="F22" i="5"/>
  <c r="H17" i="5"/>
  <c r="H18" i="5" s="1"/>
  <c r="H24" i="5" s="1"/>
  <c r="F17" i="5"/>
  <c r="F18" i="5" s="1"/>
  <c r="F24" i="5" s="1"/>
  <c r="D17" i="5"/>
  <c r="D18" i="5" s="1"/>
  <c r="D24" i="5" s="1"/>
  <c r="H23" i="4"/>
  <c r="F23" i="4"/>
  <c r="F24" i="4" s="1"/>
  <c r="F47" i="3"/>
  <c r="D47" i="3"/>
  <c r="F33" i="3"/>
  <c r="F38" i="3" s="1"/>
  <c r="D33" i="3"/>
  <c r="D38" i="3" s="1"/>
  <c r="F16" i="3"/>
  <c r="F21" i="3" s="1"/>
  <c r="D16" i="3"/>
  <c r="D21" i="3" s="1"/>
  <c r="I35" i="2"/>
  <c r="G35" i="2"/>
  <c r="E35" i="2"/>
  <c r="I30" i="2"/>
  <c r="G30" i="2"/>
  <c r="E30" i="2"/>
  <c r="I24" i="2"/>
  <c r="G24" i="2"/>
  <c r="E24" i="2"/>
  <c r="I19" i="2"/>
  <c r="G19" i="2"/>
  <c r="E19" i="2"/>
  <c r="I14" i="2"/>
  <c r="G14" i="2"/>
  <c r="E14" i="2"/>
  <c r="G31" i="1"/>
  <c r="E31" i="1"/>
  <c r="C31" i="1"/>
  <c r="G14" i="1"/>
  <c r="G19" i="1" s="1"/>
  <c r="E14" i="1"/>
  <c r="E19" i="1" s="1"/>
  <c r="C14" i="1"/>
  <c r="C19" i="1" s="1"/>
  <c r="E32" i="1" l="1"/>
  <c r="E39" i="1" s="1"/>
  <c r="E41" i="1" s="1"/>
  <c r="H27" i="4"/>
  <c r="H28" i="4" s="1"/>
  <c r="H24" i="4"/>
  <c r="E26" i="2"/>
  <c r="E38" i="2" s="1"/>
  <c r="F27" i="4"/>
  <c r="F28" i="4" s="1"/>
  <c r="G32" i="1"/>
  <c r="G39" i="1" s="1"/>
  <c r="G41" i="1" s="1"/>
  <c r="G45" i="1" s="1"/>
  <c r="G26" i="2"/>
  <c r="G38" i="2" s="1"/>
  <c r="C32" i="1"/>
  <c r="C39" i="1" s="1"/>
  <c r="C41" i="1" s="1"/>
  <c r="C45" i="1" s="1"/>
  <c r="I26" i="2"/>
  <c r="I38" i="2" s="1"/>
  <c r="F48" i="3"/>
  <c r="D28" i="4"/>
  <c r="E44" i="1"/>
  <c r="E45" i="1"/>
  <c r="D48" i="3"/>
  <c r="G44" i="1" l="1"/>
  <c r="C44" i="1"/>
</calcChain>
</file>

<file path=xl/sharedStrings.xml><?xml version="1.0" encoding="utf-8"?>
<sst xmlns="http://schemas.openxmlformats.org/spreadsheetml/2006/main" count="285" uniqueCount="221">
  <si>
    <t>Nasdaq, Inc.</t>
  </si>
  <si>
    <t>Condensed Consolidated Statements of Income</t>
  </si>
  <si>
    <t>(in millions, except per share amounts)</t>
  </si>
  <si>
    <t>(unaudited)</t>
  </si>
  <si>
    <t>Three Months Ended</t>
  </si>
  <si>
    <t>June 30,</t>
  </si>
  <si>
    <t>2018</t>
  </si>
  <si>
    <t>Revenues:</t>
  </si>
  <si>
    <t>Market Services</t>
  </si>
  <si>
    <t>Transaction-based expenses:</t>
  </si>
  <si>
    <t>Transaction rebates</t>
  </si>
  <si>
    <t>Brokerage, clearance and exchange fees</t>
  </si>
  <si>
    <t>Total Market Services revenues less transaction-based expenses</t>
  </si>
  <si>
    <t>Corporate Services</t>
  </si>
  <si>
    <t>Information Services</t>
  </si>
  <si>
    <t>Market Technology</t>
  </si>
  <si>
    <t>Revenues less transaction-based expenses</t>
  </si>
  <si>
    <t>Operating Expenses:</t>
  </si>
  <si>
    <t>Compensation and benefits</t>
  </si>
  <si>
    <t>Professional and contract services</t>
  </si>
  <si>
    <t>Computer operations and data communications</t>
  </si>
  <si>
    <t>Occupancy</t>
  </si>
  <si>
    <t>General, administrative and other</t>
  </si>
  <si>
    <t>Marketing and advertising</t>
  </si>
  <si>
    <t>Depreciation and amortization</t>
  </si>
  <si>
    <t>Regulatory</t>
  </si>
  <si>
    <t>Merger and strategic initiatives</t>
  </si>
  <si>
    <t>Total operating expenses</t>
  </si>
  <si>
    <t>Operating income</t>
  </si>
  <si>
    <t>Interest income</t>
  </si>
  <si>
    <t>Interest expense</t>
  </si>
  <si>
    <t>Asset Impairments</t>
  </si>
  <si>
    <t>Other investment income</t>
  </si>
  <si>
    <t>Income before income taxes</t>
  </si>
  <si>
    <t>Income tax provision</t>
  </si>
  <si>
    <t>Net income attributable to Nasdaq</t>
  </si>
  <si>
    <t>Per share information:</t>
  </si>
  <si>
    <t>Basic earnings per share</t>
  </si>
  <si>
    <t>Diluted earnings per share</t>
  </si>
  <si>
    <t>Cash dividends declared per common share</t>
  </si>
  <si>
    <t>Weighted-average common shares outstanding</t>
  </si>
  <si>
    <t>for earnings per share:</t>
  </si>
  <si>
    <t>Basic</t>
  </si>
  <si>
    <t>Diluted</t>
  </si>
  <si>
    <t>Revenue Detail</t>
  </si>
  <si>
    <t>(in millions)</t>
  </si>
  <si>
    <t>Three Months Ended</t>
  </si>
  <si>
    <t>MARKET SERVICES REVENUES</t>
  </si>
  <si>
    <t>Equity Derivative Trading and Clearing Revenues</t>
  </si>
  <si>
    <t>Transaction-based expenses:</t>
  </si>
  <si>
    <t>Total net equity derivative trading and clearing revenues</t>
  </si>
  <si>
    <t>Cash Equity Trading Revenues</t>
  </si>
  <si>
    <t>Total net cash equity trading revenues</t>
  </si>
  <si>
    <t>Fixed Income and Commodities Trading and Clearing Revenues</t>
  </si>
  <si>
    <t>Total net fixed income and commodities trading and clearing revenues</t>
  </si>
  <si>
    <t>Trade Management Services Revenues</t>
  </si>
  <si>
    <t>Total Net Market Services revenues</t>
  </si>
  <si>
    <t>CORPORATE SERVICES REVENUES</t>
  </si>
  <si>
    <t>Corporate Solutions revenues</t>
  </si>
  <si>
    <t>Listings Services revenues</t>
  </si>
  <si>
    <t>Total Corporate Services revenues</t>
  </si>
  <si>
    <t>INFORMATION SERVICES REVENUES</t>
  </si>
  <si>
    <t>Market Data revenues</t>
  </si>
  <si>
    <t>Index revenues</t>
  </si>
  <si>
    <t>Total Information Services revenues</t>
  </si>
  <si>
    <t>MARKET TECHNOLOGY REVENUES</t>
  </si>
  <si>
    <t>Revenues less transaction-based expenses</t>
  </si>
  <si>
    <t>Condensed Consolidated Balance Sheets</t>
  </si>
  <si>
    <t/>
  </si>
  <si>
    <t>Assets</t>
  </si>
  <si>
    <t>Current assets:</t>
  </si>
  <si>
    <t>Cash and cash equivalents</t>
  </si>
  <si>
    <t>Restricted cash</t>
  </si>
  <si>
    <t>Financial investments, at fair value</t>
  </si>
  <si>
    <t>Receivables, net</t>
  </si>
  <si>
    <t>Default funds and margin deposits</t>
  </si>
  <si>
    <t>Other current assets</t>
  </si>
  <si>
    <t>Assets held for sale</t>
  </si>
  <si>
    <t>Total current assets</t>
  </si>
  <si>
    <t>Property and equipment, net</t>
  </si>
  <si>
    <t>Goodwill</t>
  </si>
  <si>
    <t>Intangible assets, net</t>
  </si>
  <si>
    <t>Other non-current assets</t>
  </si>
  <si>
    <t>Total assets</t>
  </si>
  <si>
    <t>Liabilities</t>
  </si>
  <si>
    <t>Current liabilities:</t>
  </si>
  <si>
    <t>Accounts payable and accrued expenses</t>
  </si>
  <si>
    <t>Section 31 fees payable to SEC</t>
  </si>
  <si>
    <t>Accrued personnel costs</t>
  </si>
  <si>
    <t>Deferred revenue</t>
  </si>
  <si>
    <t>Other current liabilities</t>
  </si>
  <si>
    <t>Liabilities held for sale</t>
  </si>
  <si>
    <t>Total current liabilities</t>
  </si>
  <si>
    <t>Long-term debt</t>
  </si>
  <si>
    <t>Non-current deferred revenue</t>
  </si>
  <si>
    <t>Other non-current liabilities</t>
  </si>
  <si>
    <t>Total liabilities</t>
  </si>
  <si>
    <t>Commitments and contingencies</t>
  </si>
  <si>
    <t>Equity</t>
  </si>
  <si>
    <t>Nasdaq stockholders' equity:</t>
  </si>
  <si>
    <t>Common stock</t>
  </si>
  <si>
    <t>Additional paid-in capital</t>
  </si>
  <si>
    <t>Common stock in treasury, at cost</t>
  </si>
  <si>
    <t>Accumulated other comprehensive loss</t>
  </si>
  <si>
    <t>Retained earnings</t>
  </si>
  <si>
    <t>Total Nasdaq stockholders' equity</t>
  </si>
  <si>
    <t>Total liabilities and equity</t>
  </si>
  <si>
    <t>Operating Expenses to Non-GAAP Net Income, Diluted Earnings Per Share, Operating Income, and Operating Expenses</t>
  </si>
  <si>
    <t>Three Months Ended</t>
  </si>
  <si>
    <t>U.S. GAAP net income attributable to Nasdaq</t>
  </si>
  <si>
    <t>Non-GAAP adjustments:</t>
  </si>
  <si>
    <t>Total non-GAAP adjustments</t>
  </si>
  <si>
    <t>Total non-GAAP adjustments, net of tax</t>
  </si>
  <si>
    <t>Non-GAAP net income attributable to Nasdaq</t>
  </si>
  <si>
    <t>U.S. GAAP diluted earnings per share</t>
  </si>
  <si>
    <t>Adjustment to GAAP loss per share to include fully diluted     weighted average shares</t>
  </si>
  <si>
    <t>Total adjustments from non-GAAP net income above</t>
  </si>
  <si>
    <t>Non-GAAP diluted earnings per share</t>
  </si>
  <si>
    <t>Weighted-average diluted common shares outstanding  for earnings per share:</t>
  </si>
  <si>
    <t>(1) Refer to the non-GAAP information section of the earnings release for further discussion of why we consider amortization expense of acquired intangible assets to be a non-GAAP adjustment.</t>
  </si>
  <si>
    <t>U.S. GAAP operating income</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</si>
  <si>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</si>
  <si>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Merger and strategic initiatives </t>
    </r>
    <r>
      <rPr>
        <vertAlign val="superscript"/>
        <sz val="10"/>
        <color rgb="FF000000"/>
        <rFont val="Arial"/>
        <family val="2"/>
      </rPr>
      <t>(2)</t>
    </r>
  </si>
  <si>
    <t>Total non-GAAP adjustments</t>
  </si>
  <si>
    <t>Non-GAAP operating income</t>
  </si>
  <si>
    <t>Revenues less transaction-based expenses</t>
  </si>
  <si>
    <t>Reconciliation of U.S. GAAP Net Income, Diluted Earnings Per Share, Operating Income and</t>
  </si>
  <si>
    <t>U.S. GAAP operating expenses</t>
  </si>
  <si>
    <r>
      <rPr>
        <sz val="10"/>
        <color rgb="FF000000"/>
        <rFont val="Arial"/>
        <family val="2"/>
      </rPr>
      <t xml:space="preserve">Amortization expense of acquired intangible assets </t>
    </r>
    <r>
      <rPr>
        <vertAlign val="superscript"/>
        <sz val="10"/>
        <color rgb="FF000000"/>
        <rFont val="Arial"/>
        <family val="2"/>
      </rPr>
      <t>(1)</t>
    </r>
  </si>
  <si>
    <r>
      <rPr>
        <sz val="10"/>
        <color rgb="FF000000"/>
        <rFont val="Arial"/>
        <family val="2"/>
      </rPr>
      <t xml:space="preserve">Loss reserve and insurance recovery </t>
    </r>
    <r>
      <rPr>
        <vertAlign val="superscript"/>
        <sz val="10"/>
        <color rgb="FF000000"/>
        <rFont val="Arial"/>
        <family val="2"/>
      </rPr>
      <t>(8)</t>
    </r>
  </si>
  <si>
    <t>Non-GAAP operating expenses</t>
  </si>
  <si>
    <t>Quarterly Key Drivers Detail</t>
  </si>
  <si>
    <t>Equity Derivative Trading and Clearing</t>
  </si>
  <si>
    <t>Total industry average daily volume (in millions)</t>
  </si>
  <si>
    <t>The Nasdaq Options Market matched market share</t>
  </si>
  <si>
    <t>Total matched market share executed on Nasdaq's exchanges</t>
  </si>
  <si>
    <t>Nasdaq Nordic and Nasdaq Baltic options and futures</t>
  </si>
  <si>
    <r>
      <rPr>
        <sz val="10"/>
        <color rgb="FF000000"/>
        <rFont val="Arial"/>
        <family val="2"/>
      </rPr>
      <t xml:space="preserve">Total average daily volume options and futures contracts </t>
    </r>
    <r>
      <rPr>
        <vertAlign val="superscript"/>
        <sz val="10"/>
        <color rgb="FF000000"/>
        <rFont val="Arial"/>
        <family val="2"/>
      </rPr>
      <t>(1)</t>
    </r>
  </si>
  <si>
    <t>Cash Equity Trading</t>
  </si>
  <si>
    <t>Total U.S.-listed securities</t>
  </si>
  <si>
    <t>Total industry average daily share volume (in billions)</t>
  </si>
  <si>
    <t>Matched share volume (in billions)</t>
  </si>
  <si>
    <t>Market share reported to the FINRA/Nasdaq Trade Reporting Facility</t>
  </si>
  <si>
    <t>Nasdaq Nordic and Nasdaq Baltic securities</t>
  </si>
  <si>
    <t>Total average daily value of shares traded (in billions)</t>
  </si>
  <si>
    <t>Total market share executed on Nasdaq's exchanges</t>
  </si>
  <si>
    <t>Fixed Income and Commodities Trading and Clearing</t>
  </si>
  <si>
    <t>U.S. fixed income notional trading volume (in billions)</t>
  </si>
  <si>
    <r>
      <rPr>
        <sz val="10"/>
        <color rgb="FF000000"/>
        <rFont val="Arial"/>
        <family val="2"/>
      </rPr>
      <t xml:space="preserve">Power contracts cleared (TWh) </t>
    </r>
    <r>
      <rPr>
        <vertAlign val="superscript"/>
        <sz val="10"/>
        <color rgb="FF000000"/>
        <rFont val="Arial"/>
        <family val="2"/>
      </rPr>
      <t>(3)</t>
    </r>
  </si>
  <si>
    <t>Initial public offerings</t>
  </si>
  <si>
    <t>Exchanges that comprise Nasdaq Nordic and Nasdaq Baltic</t>
  </si>
  <si>
    <t>Number of listed companies</t>
  </si>
  <si>
    <t>ETP assets under management (AUM) tracking Nasdaq indexes (in billions)</t>
  </si>
  <si>
    <t>(3) Transactions executed on Nasdaq Commodities or OTC and reported for clearing to Nasdaq Commodities measured by Terawatt hours (TWh).</t>
  </si>
  <si>
    <t>(5) New listings include IPOs and represent companies listed on the Nasdaq Nordic and Nasdaq Baltic exchanges and companies on the alternative markets of Nasdaq First North.</t>
  </si>
  <si>
    <t>(7) Represents companies listed on the Nasdaq Nordic and Nasdaq Baltic exchanges and companies on the alternative markets of Nasdaq First North at period end.</t>
  </si>
  <si>
    <r>
      <t xml:space="preserve">Extinguishment of debt </t>
    </r>
    <r>
      <rPr>
        <vertAlign val="superscript"/>
        <sz val="10"/>
        <color rgb="FF000000"/>
        <rFont val="Arial"/>
        <family val="2"/>
      </rPr>
      <t>(4)</t>
    </r>
  </si>
  <si>
    <r>
      <t xml:space="preserve">Other </t>
    </r>
    <r>
      <rPr>
        <vertAlign val="superscript"/>
        <sz val="10"/>
        <color rgb="FF000000"/>
        <rFont val="Arial"/>
        <family val="2"/>
      </rPr>
      <t>(5)</t>
    </r>
  </si>
  <si>
    <r>
      <t xml:space="preserve">Merger and strategic initiatives </t>
    </r>
    <r>
      <rPr>
        <vertAlign val="superscript"/>
        <sz val="10"/>
        <color rgb="FF000000"/>
        <rFont val="Arial"/>
        <family val="2"/>
      </rPr>
      <t>(2)</t>
    </r>
  </si>
  <si>
    <t>OTHER REVENUES</t>
  </si>
  <si>
    <r>
      <t>(6) Number of total listings on The Nasdaq Stock Market at period end, including</t>
    </r>
    <r>
      <rPr>
        <sz val="10"/>
        <color rgb="FFEE2724"/>
        <rFont val="Arial"/>
        <family val="2"/>
      </rPr>
      <t xml:space="preserve"> </t>
    </r>
    <r>
      <rPr>
        <sz val="10"/>
        <rFont val="Arial"/>
        <family val="2"/>
      </rPr>
      <t>380</t>
    </r>
    <r>
      <rPr>
        <sz val="10"/>
        <color rgb="FF000000"/>
        <rFont val="Arial"/>
        <family val="2"/>
      </rPr>
      <t xml:space="preserve"> ETPs as of June 30, 2018,</t>
    </r>
    <r>
      <rPr>
        <sz val="10"/>
        <rFont val="Arial"/>
        <family val="2"/>
      </rPr>
      <t xml:space="preserve"> 376</t>
    </r>
    <r>
      <rPr>
        <sz val="10"/>
        <color rgb="FF000000"/>
        <rFont val="Arial"/>
        <family val="2"/>
      </rPr>
      <t xml:space="preserve"> ETPs as of March 31, 2018 and 345 as of June 30, 2017.</t>
    </r>
  </si>
  <si>
    <t>2017</t>
  </si>
  <si>
    <t>December 31,</t>
  </si>
  <si>
    <r>
      <t>Total order value (in millions)</t>
    </r>
    <r>
      <rPr>
        <vertAlign val="superscript"/>
        <sz val="10"/>
        <color rgb="FF000000"/>
        <rFont val="Arial"/>
        <family val="2"/>
      </rPr>
      <t>(9)</t>
    </r>
  </si>
  <si>
    <t>Gain on divestiture of businesses, net</t>
  </si>
  <si>
    <t>Net income from unconsolidated investees</t>
  </si>
  <si>
    <t>Investment Data &amp; Analytics revenues</t>
  </si>
  <si>
    <t>(1) Includes Finnish option contracts traded on Eurex.</t>
  </si>
  <si>
    <t>U.S. equity options</t>
  </si>
  <si>
    <r>
      <t>Order intake (in millions)</t>
    </r>
    <r>
      <rPr>
        <vertAlign val="superscript"/>
        <sz val="10"/>
        <color rgb="FF000000"/>
        <rFont val="Arial"/>
        <family val="2"/>
      </rPr>
      <t>(8)</t>
    </r>
  </si>
  <si>
    <t>Deferred tax liabilities, net</t>
  </si>
  <si>
    <r>
      <t xml:space="preserve">Non-GAAP adjustment to the income tax provision </t>
    </r>
    <r>
      <rPr>
        <vertAlign val="superscript"/>
        <sz val="10"/>
        <color rgb="FF000000"/>
        <rFont val="Arial"/>
        <family val="2"/>
      </rPr>
      <t>(6)</t>
    </r>
  </si>
  <si>
    <r>
      <t xml:space="preserve">Impact of newly enacted U.S. tax legislation </t>
    </r>
    <r>
      <rPr>
        <vertAlign val="superscript"/>
        <sz val="10"/>
        <rFont val="Arial"/>
        <family val="2"/>
      </rPr>
      <t>(8)</t>
    </r>
  </si>
  <si>
    <r>
      <t xml:space="preserve">Excess tax benefits related to employee share-based compensation </t>
    </r>
    <r>
      <rPr>
        <vertAlign val="superscript"/>
        <sz val="10"/>
        <color rgb="FF000000"/>
        <rFont val="Arial"/>
        <family val="2"/>
      </rPr>
      <t>(9)</t>
    </r>
  </si>
  <si>
    <t>(4) During the three months ended June 30, 2017, in connection with the early extinguishment of our 5.25% senior unsecured notes issued in December 2010 and the $300 million repayment on our $400 million senior unsecured term loan facility due November 25, 2019, we recorded a charge of $10 million primarily related to a premium paid for early redemption.</t>
  </si>
  <si>
    <r>
      <t xml:space="preserve">Extinguishment of debt </t>
    </r>
    <r>
      <rPr>
        <vertAlign val="superscript"/>
        <sz val="10"/>
        <color rgb="FF000000"/>
        <rFont val="Arial"/>
        <family val="2"/>
      </rPr>
      <t>(3)</t>
    </r>
  </si>
  <si>
    <r>
      <t xml:space="preserve">Other </t>
    </r>
    <r>
      <rPr>
        <vertAlign val="superscript"/>
        <sz val="10"/>
        <color rgb="FF000000"/>
        <rFont val="Arial"/>
        <family val="2"/>
      </rPr>
      <t>(4)</t>
    </r>
  </si>
  <si>
    <t xml:space="preserve">(3) During the three months ended June 30, 2017, in connection with the early extinguishment of our 5.25% senior unsecured notes issued in December 2010 and the $300 million repayment on our $400 million senior unsecured term loan facility due November 25, 2019, we recorded a charge of $10 million primarily related to a premium paid for early redemption.  </t>
  </si>
  <si>
    <r>
      <t>Extinguishment of debt</t>
    </r>
    <r>
      <rPr>
        <vertAlign val="superscript"/>
        <sz val="10"/>
        <color rgb="FF000000"/>
        <rFont val="Arial"/>
        <family val="2"/>
      </rPr>
      <t xml:space="preserve"> (3)</t>
    </r>
  </si>
  <si>
    <r>
      <t xml:space="preserve">U.S. GAAP operating margin </t>
    </r>
    <r>
      <rPr>
        <b/>
        <vertAlign val="superscript"/>
        <sz val="10"/>
        <color rgb="FF000000"/>
        <rFont val="Arial"/>
        <family val="2"/>
      </rPr>
      <t>(5)</t>
    </r>
  </si>
  <si>
    <r>
      <t xml:space="preserve">Non-GAAP operating margin </t>
    </r>
    <r>
      <rPr>
        <b/>
        <vertAlign val="superscript"/>
        <sz val="10"/>
        <color rgb="FF000000"/>
        <rFont val="Arial"/>
        <family val="2"/>
      </rPr>
      <t>(6)</t>
    </r>
  </si>
  <si>
    <t>Nasdaq PHLX matched market share</t>
  </si>
  <si>
    <t>Nasdaq BX Options matched market share</t>
  </si>
  <si>
    <t>Nasdaq ISE Options matched market share</t>
  </si>
  <si>
    <t>Nasdaq GEMX Options matched market share</t>
  </si>
  <si>
    <t>Nasdaq MRX Options matched market share</t>
  </si>
  <si>
    <t>The Nasdaq Stock Market matched market share</t>
  </si>
  <si>
    <t>Nasdaq BX matched market share</t>
  </si>
  <si>
    <t>Nasdaq PSX matched market share</t>
  </si>
  <si>
    <t>Average daily number of equity trades executed on Nasdaq's exchanges</t>
  </si>
  <si>
    <t>Fixed Income</t>
  </si>
  <si>
    <t>Total average daily volume of Nasdaq Nordic and Nasdaq Baltic fixed income contracts</t>
  </si>
  <si>
    <t>Commodities</t>
  </si>
  <si>
    <t>The Nasdaq Stock Market</t>
  </si>
  <si>
    <t>Total new listings</t>
  </si>
  <si>
    <r>
      <t>The Nasdaq Stock Market</t>
    </r>
    <r>
      <rPr>
        <vertAlign val="superscript"/>
        <sz val="10"/>
        <color rgb="FF000000"/>
        <rFont val="Arial"/>
        <family val="2"/>
      </rPr>
      <t>(4)</t>
    </r>
  </si>
  <si>
    <r>
      <t>Exchanges that comprise Nasdaq Nordic and Nasdaq Baltic</t>
    </r>
    <r>
      <rPr>
        <vertAlign val="superscript"/>
        <sz val="10"/>
        <color rgb="FF000000"/>
        <rFont val="Arial"/>
        <family val="2"/>
      </rPr>
      <t>(5)</t>
    </r>
  </si>
  <si>
    <r>
      <t>Exchanges that comprise Nasdaq Nordic and Nasdaq Baltic</t>
    </r>
    <r>
      <rPr>
        <vertAlign val="superscript"/>
        <sz val="10"/>
        <color rgb="FF000000"/>
        <rFont val="Arial"/>
        <family val="2"/>
      </rPr>
      <t>(7)</t>
    </r>
  </si>
  <si>
    <r>
      <t>Total market share</t>
    </r>
    <r>
      <rPr>
        <vertAlign val="superscript"/>
        <sz val="10"/>
        <color rgb="FF000000"/>
        <rFont val="Arial"/>
        <family val="2"/>
      </rPr>
      <t>(2)</t>
    </r>
  </si>
  <si>
    <r>
      <t>The Nasdaq Stock Market</t>
    </r>
    <r>
      <rPr>
        <vertAlign val="superscript"/>
        <sz val="10"/>
        <color rgb="FF000000"/>
        <rFont val="Arial"/>
        <family val="2"/>
      </rPr>
      <t>(6)</t>
    </r>
  </si>
  <si>
    <t>Number of licensed exchange traded products (ETPs)</t>
  </si>
  <si>
    <t>(2) Includes transactions executed on The Nasdaq Stock Market's, Nasdaq BX's and Nasdaq PSX's systems plus trades reported through the Financial Industry Regulatory Authority/Nasdaq Trade Reporting Facility.</t>
  </si>
  <si>
    <t>Other revenues</t>
  </si>
  <si>
    <r>
      <t xml:space="preserve">Amortization expense of acquired intangible assets </t>
    </r>
    <r>
      <rPr>
        <vertAlign val="superscript"/>
        <sz val="10"/>
        <color rgb="FF000000"/>
        <rFont val="Arial"/>
        <family val="2"/>
      </rPr>
      <t>(1)</t>
    </r>
  </si>
  <si>
    <r>
      <t xml:space="preserve">Reversal of Swedish tax benefits </t>
    </r>
    <r>
      <rPr>
        <vertAlign val="superscript"/>
        <sz val="10"/>
        <color rgb="FF000000"/>
        <rFont val="Arial"/>
        <family val="2"/>
      </rPr>
      <t>(7)</t>
    </r>
  </si>
  <si>
    <r>
      <t xml:space="preserve">Gain on divestiture of businesses, net </t>
    </r>
    <r>
      <rPr>
        <vertAlign val="superscript"/>
        <sz val="10"/>
        <color rgb="FF000000"/>
        <rFont val="Arial"/>
        <family val="2"/>
      </rPr>
      <t>(3)</t>
    </r>
  </si>
  <si>
    <t>(2) For the three months ended June 30, 2018, the credit in merger and strategic initiatives expense relates to the reclass of costs incurred during the first quarter of 2018 to sell the Public Relations Solutions and Digital Media Services businesses within our Corporate Solutions business. Since these businesses were sold during the second quarter of 2018, these costs have been included as a reduction to the gain on the sale of these businesses. For the three months ended March 31, 2018, merger and strategic initiatives expense is primarily related to costs associated with the sale of our Public Relations Solutions and Digital Media Services businesses. For the three months ended June 30, 2017, merger and strategic initiatives expense primarily related to our acquisition of International Securities Exchange, or ISE. Refer to the non-GAAP information section of the earnings release for further discussion on why we consider merger and strategic initiatives expense to be a non-GAAP adjustment.</t>
  </si>
  <si>
    <t>(7) For the three months ended June 30, 2018, we recorded an increase to tax expense due to the Swedish Administrative Court of Appeals unfavorable court rulings that were issued against other Swedish entities during the second quarter of 2018, the impact of which relates to prior periods.</t>
  </si>
  <si>
    <t>(8) Total contract value of orders signed during the period.</t>
  </si>
  <si>
    <t>(8) The Tax Cuts &amp; Jobs Act was enacted on December 22, 2017. For the three months ended March 31, 2018, we recorded an increase to tax expense of $5 million, which reflects the reduced federal tax benefit associated with state unrecognized tax benefits.</t>
  </si>
  <si>
    <t>(2) For the three months ended June 30, 2018, the credit in merger and strategic initiatives expense relates to the reclass of costs incurred during the first quarter of 2018 to sell the Public Relations Solutions and Digital Media Services businesses within our Corporate Solutions business. Since these businesses were sold during the second quarter of 2018, these costs have been included as a reduction to the gain on the sale of these businesses. For the three months ended March 31, 2018, merger and strategic initiatives expense is primarily related to costs associated with the sale of our Public Relations Solutions and Digital Media Services businesses. For the three months ended June 30, 2017, merger and strategic initiatives expense primarily related to our acquisition of ISE. Refer to the non-GAAP information section of the earnings release for further discussion on why we consider merger and strategic initiatives expense to be a non-GAAP adjustment.</t>
  </si>
  <si>
    <t>(6) The non-GAAP adjustment to the income tax provision primarily includes the tax impact of each non-GAAP adjustment. In March 2018, we recorded a $3 million increase to tax expense due to a remeasurement of our unrecognized tax benefits. In June 2017, we recorded a $4 million decrease to tax expense due to a remeasurement of our unrecognized tax benefits. </t>
  </si>
  <si>
    <t>(9) Represents total contract value of orders signed that are yet to be recognized as revenue. Total order value for the three months ended June 30, 2017 was restated as a result of the adoption of ASU 2014-09, "Revenue from Contracts with Customers."</t>
  </si>
  <si>
    <t>(5)  For the three months ended June 30, 2018, other relates to a charge associated with a sales &amp; use tax audit, which related to prior periods. For the three months ended March 31, 2018, we established a sublease loss reserve on space we currently occupy due to excess capacity. For the three months ended June 30, 2017, other relates to wind down costs associated with an equity method investment that was previously written off.</t>
  </si>
  <si>
    <t xml:space="preserve">(4)  For the three months ended June 30, 2018, other relates to a charge associated with a sales &amp; use tax audit, which related to prior periods. For the three months ended March 31, 2018, we established a sublease loss reserve on space we currently occupy due to excess capacity. </t>
  </si>
  <si>
    <t>Short-term debt</t>
  </si>
  <si>
    <t>(3) In January 2018, we entered into a definitive agreement to sell our Public Relations Solutions and Digital Media Services businesses for $335 million, subject to post-closing adjustments and, in April 2018, we completed the sale of these businesses. In the second quarter of 2018, we recognized a pre-tax gain on the sale of $41 million ($19 million after tax), net of certain transaction related costs recognized during the first half of 2018.</t>
  </si>
  <si>
    <t>(9)  For the three months ended March 31, 2018, excess tax benefits related to employee share-based compensation of $5 million reflect the recognition of income tax effects of share-based awards when awards vest or are settled.</t>
  </si>
  <si>
    <t>(5) U.S. GAAP operating margin equals U.S. GAAP operating income divided by revenues less transaction-based expenses.</t>
  </si>
  <si>
    <t>(6) Non-GAAP operating margin equals non-GAAP operating income divided by revenues less transaction-based expenses.</t>
  </si>
  <si>
    <t>(4) New listings include IPOs, including those completed on a best efforts basis, issuers that switched from other listing venues, closed-end funds and separately listed ETPs.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</si>
</sst>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0.00_);_(&quot;$&quot;* \(#,##0.00\);_(&quot;$&quot;* &quot;-&quot;??_);_(@_)"/>
    <numFmt numFmtId="164" formatCode="_(#,##0_);_(\(#,##0\);_(&quot;—&quot;_);_(@_)"/>
    <numFmt numFmtId="165" formatCode="mmmm\ d\,"/>
    <numFmt numFmtId="166" formatCode="yyyy"/>
    <numFmt numFmtId="167" formatCode="_(#,##0.00_);_(\(#,##0.00\);_(&quot;—&quot;_);_(@_)"/>
    <numFmt numFmtId="168" formatCode="_(#,##0.0_);_(\(#,##0.0\);_(&quot;—&quot;_);_(@_)"/>
    <numFmt numFmtId="169" formatCode="_(&quot;$&quot;* #,##0_);_(&quot;$&quot;* \(#,##0\);_(&quot;$&quot;* &quot;—&quot;_);_(@_)"/>
    <numFmt numFmtId="170" formatCode="_(&quot;$&quot;* #,##0.00_);_(&quot;$&quot;* \(#,##0.00\);_(&quot;$&quot;* &quot;—&quot;_);_(@_)"/>
    <numFmt numFmtId="171" formatCode="_(#,##0.##########_);_(\(#,##0.##########\);_(&quot;—&quot;_);_(@_)"/>
    <numFmt numFmtId="172" formatCode="#,##0_)%;\(#,##0\)%;&quot;—&quot;\%;_(@_)"/>
    <numFmt numFmtId="173" formatCode="#,##0.0_)%;\(#,##0.0\)%;&quot;—&quot;\%;_(@_)"/>
    <numFmt numFmtId="174" formatCode="#,##0.##########_)%;\(#,##0.##########\)%;&quot;—&quot;\%;_(@_)"/>
    <numFmt numFmtId="175" formatCode="_(&quot;$&quot;* #,##0.0_);_(&quot;$&quot;* \(#,##0.0\);_(&quot;$&quot;* &quot;—&quot;_);_(@_)"/>
    <numFmt numFmtId="176" formatCode="_(&quot;$&quot;* #,##0_);_(&quot;$&quot;* \(#,##0\);_(&quot;$&quot;* &quot;-&quot;??_);_(@_)"/>
  </numFmts>
  <fonts count="16" x14ac:knownFonts="1">
    <font>
      <sz val="10"/>
      <color rgb="FF000000"/>
      <name val="Times New Roman"/>
    </font>
    <font>
      <b/>
      <sz val="10"/>
      <color rgb="FF000000"/>
      <name val="Arial"/>
      <family val="2"/>
    </font>
    <font>
      <sz val="10"/>
      <color rgb="FF000000"/>
      <name val="Arial"/>
      <family val="2"/>
    </font>
    <font>
      <sz val="10"/>
      <color rgb="FF000000"/>
      <name val="Times New Roman"/>
      <family val="1"/>
    </font>
    <font>
      <sz val="10"/>
      <color rgb="FF000000"/>
      <name val="Arial"/>
      <family val="2"/>
    </font>
    <font>
      <sz val="11"/>
      <color rgb="FF000000"/>
      <name val="Calibri"/>
      <family val="2"/>
    </font>
    <font>
      <b/>
      <u/>
      <sz val="10"/>
      <color rgb="FF000000"/>
      <name val="Arial"/>
      <family val="2"/>
    </font>
    <font>
      <i/>
      <u/>
      <sz val="10"/>
      <color rgb="FF000000"/>
      <name val="Arial"/>
      <family val="2"/>
    </font>
    <font>
      <vertAlign val="superscript"/>
      <sz val="10"/>
      <color rgb="FF000000"/>
      <name val="Arial"/>
      <family val="2"/>
    </font>
    <font>
      <b/>
      <vertAlign val="superscript"/>
      <sz val="10"/>
      <color rgb="FF000000"/>
      <name val="Arial"/>
      <family val="2"/>
    </font>
    <font>
      <sz val="10"/>
      <color rgb="FF000000"/>
      <name val="Arial"/>
      <family val="2"/>
    </font>
    <font>
      <sz val="10"/>
      <name val="Arial"/>
      <family val="2"/>
    </font>
    <font>
      <vertAlign val="superscript"/>
      <sz val="10"/>
      <name val="Arial"/>
      <family val="2"/>
    </font>
    <font>
      <b/>
      <sz val="10"/>
      <color rgb="FF000000"/>
      <name val="Arial"/>
      <family val="2"/>
    </font>
    <font>
      <sz val="10"/>
      <color rgb="FFEE2724"/>
      <name val="Arial"/>
      <family val="2"/>
    </font>
    <font>
      <sz val="10"/>
      <color rgb="FF000000"/>
      <name val="Times New Roman"/>
      <family val="1"/>
    </font>
  </fonts>
  <fills count="2">
    <fill>
      <patternFill patternType="none"/>
    </fill>
    <fill>
      <patternFill patternType="gray125"/>
    </fill>
  </fills>
  <borders count="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style="double">
        <color auto="1"/>
      </top>
      <bottom style="double">
        <color auto="1"/>
      </bottom>
      <diagonal/>
    </border>
    <border>
      <left/>
      <right/>
      <top style="thin">
        <color auto="1"/>
      </top>
      <bottom style="double">
        <color auto="1"/>
      </bottom>
      <diagonal/>
    </border>
  </borders>
  <cellStyleXfs count="3">
    <xf numFmtId="0" fontId="0" fillId="0" borderId="0"/>
    <xf numFmtId="0" fontId="3" fillId="0" borderId="0"/>
    <xf numFmtId="44" fontId="15" fillId="0" borderId="0" applyFont="0" applyFill="0" applyBorder="0" applyAlignment="0" applyProtection="0"/>
  </cellStyleXfs>
  <cellXfs count="135">
    <xf numFmtId="0" fontId="0" fillId="0" borderId="0" xfId="0" applyAlignment="1">
      <alignment wrapText="1"/>
    </xf>
    <xf numFmtId="0" fontId="1" fillId="0" borderId="0" xfId="0" applyFont="1" applyAlignment="1">
      <alignment horizontal="center" wrapText="1"/>
    </xf>
    <xf numFmtId="0" fontId="1" fillId="0" borderId="0" xfId="0" applyFont="1" applyAlignment="1">
      <alignment horizontal="center"/>
    </xf>
    <xf numFmtId="0" fontId="2" fillId="0" borderId="0" xfId="0" applyFont="1" applyAlignment="1">
      <alignment horizontal="left"/>
    </xf>
    <xf numFmtId="0" fontId="1" fillId="0" borderId="1" xfId="0" applyFont="1" applyBorder="1" applyAlignment="1">
      <alignment horizontal="center" wrapText="1"/>
    </xf>
    <xf numFmtId="164" fontId="2" fillId="0" borderId="0" xfId="0" applyNumberFormat="1" applyFont="1" applyAlignment="1">
      <alignment horizontal="left"/>
    </xf>
    <xf numFmtId="0" fontId="1" fillId="0" borderId="2" xfId="0" applyFont="1" applyBorder="1" applyAlignment="1">
      <alignment horizontal="center" wrapText="1"/>
    </xf>
    <xf numFmtId="165" fontId="1" fillId="0" borderId="2" xfId="0" applyNumberFormat="1" applyFont="1" applyBorder="1" applyAlignment="1">
      <alignment horizontal="center"/>
    </xf>
    <xf numFmtId="166" fontId="1" fillId="0" borderId="1" xfId="0" applyNumberFormat="1" applyFont="1" applyBorder="1" applyAlignment="1">
      <alignment horizontal="center"/>
    </xf>
    <xf numFmtId="0" fontId="1" fillId="0" borderId="0" xfId="0" applyFont="1" applyAlignment="1">
      <alignment wrapText="1"/>
    </xf>
    <xf numFmtId="0" fontId="1" fillId="0" borderId="0" xfId="0" applyFont="1" applyAlignment="1">
      <alignment horizontal="left"/>
    </xf>
    <xf numFmtId="0" fontId="2" fillId="0" borderId="0" xfId="0" applyFont="1" applyAlignment="1">
      <alignment wrapText="1"/>
    </xf>
    <xf numFmtId="164" fontId="4" fillId="0" borderId="0" xfId="0" applyNumberFormat="1" applyFont="1" applyAlignment="1"/>
    <xf numFmtId="164" fontId="4" fillId="0" borderId="2" xfId="0" applyNumberFormat="1" applyFont="1" applyBorder="1" applyAlignment="1"/>
    <xf numFmtId="164" fontId="4" fillId="0" borderId="1" xfId="0" applyNumberFormat="1" applyFont="1" applyBorder="1" applyAlignment="1"/>
    <xf numFmtId="164" fontId="4" fillId="0" borderId="3" xfId="0" applyNumberFormat="1" applyFont="1" applyBorder="1" applyAlignment="1"/>
    <xf numFmtId="167" fontId="2" fillId="0" borderId="0" xfId="0" applyNumberFormat="1" applyFont="1" applyAlignment="1">
      <alignment horizontal="left"/>
    </xf>
    <xf numFmtId="168" fontId="4" fillId="0" borderId="0" xfId="0" applyNumberFormat="1" applyFont="1" applyAlignment="1"/>
    <xf numFmtId="168" fontId="4" fillId="0" borderId="0" xfId="0" applyNumberFormat="1" applyFont="1" applyAlignment="1"/>
    <xf numFmtId="0" fontId="1" fillId="0" borderId="2" xfId="0" applyFont="1" applyBorder="1" applyAlignment="1">
      <alignment horizontal="center"/>
    </xf>
    <xf numFmtId="169" fontId="4" fillId="0" borderId="0" xfId="0" applyNumberFormat="1" applyFont="1" applyAlignment="1"/>
    <xf numFmtId="164" fontId="4" fillId="0" borderId="0" xfId="0" applyNumberFormat="1" applyFont="1" applyAlignment="1"/>
    <xf numFmtId="164" fontId="4" fillId="0" borderId="1" xfId="0" applyNumberFormat="1" applyFont="1" applyBorder="1" applyAlignment="1"/>
    <xf numFmtId="169" fontId="4" fillId="0" borderId="4" xfId="0" applyNumberFormat="1" applyFont="1" applyBorder="1" applyAlignment="1"/>
    <xf numFmtId="169" fontId="4" fillId="0" borderId="6" xfId="0" applyNumberFormat="1" applyFont="1" applyBorder="1" applyAlignment="1"/>
    <xf numFmtId="165" fontId="1" fillId="0" borderId="0" xfId="0" applyNumberFormat="1" applyFont="1" applyAlignment="1">
      <alignment horizontal="center"/>
    </xf>
    <xf numFmtId="164" fontId="4" fillId="0" borderId="2" xfId="0" applyNumberFormat="1" applyFont="1" applyBorder="1" applyAlignment="1"/>
    <xf numFmtId="164" fontId="4" fillId="0" borderId="3" xfId="0" applyNumberFormat="1" applyFont="1" applyBorder="1" applyAlignment="1"/>
    <xf numFmtId="171" fontId="4" fillId="0" borderId="0" xfId="0" applyNumberFormat="1" applyFont="1" applyAlignment="1"/>
    <xf numFmtId="0" fontId="3" fillId="0" borderId="0" xfId="0" applyFont="1" applyAlignment="1">
      <alignment horizontal="left"/>
    </xf>
    <xf numFmtId="0" fontId="7" fillId="0" borderId="0" xfId="0" applyFont="1" applyAlignment="1">
      <alignment wrapText="1"/>
    </xf>
    <xf numFmtId="173" fontId="4" fillId="0" borderId="0" xfId="0" applyNumberFormat="1" applyFont="1" applyAlignment="1"/>
    <xf numFmtId="173" fontId="4" fillId="0" borderId="0" xfId="0" applyNumberFormat="1" applyFont="1" applyAlignment="1"/>
    <xf numFmtId="174" fontId="4" fillId="0" borderId="0" xfId="0" applyNumberFormat="1" applyFont="1" applyAlignment="1"/>
    <xf numFmtId="174" fontId="4" fillId="0" borderId="1" xfId="0" applyNumberFormat="1" applyFont="1" applyBorder="1" applyAlignment="1"/>
    <xf numFmtId="173" fontId="4" fillId="0" borderId="2" xfId="0" applyNumberFormat="1" applyFont="1" applyBorder="1" applyAlignment="1"/>
    <xf numFmtId="167" fontId="4" fillId="0" borderId="0" xfId="0" applyNumberFormat="1" applyFont="1" applyAlignment="1"/>
    <xf numFmtId="173" fontId="4" fillId="0" borderId="1" xfId="0" applyNumberFormat="1" applyFont="1" applyBorder="1" applyAlignment="1"/>
    <xf numFmtId="0" fontId="0" fillId="0" borderId="0" xfId="0" applyAlignment="1">
      <alignment wrapText="1"/>
    </xf>
    <xf numFmtId="0" fontId="2" fillId="0" borderId="0" xfId="0" applyFont="1" applyAlignment="1">
      <alignment horizontal="left"/>
    </xf>
    <xf numFmtId="164" fontId="0" fillId="0" borderId="0" xfId="0" applyNumberFormat="1" applyAlignment="1">
      <alignment wrapText="1"/>
    </xf>
    <xf numFmtId="164" fontId="4" fillId="0" borderId="0" xfId="0" applyNumberFormat="1" applyFont="1" applyFill="1" applyAlignment="1"/>
    <xf numFmtId="0" fontId="10" fillId="0" borderId="0" xfId="0" applyFont="1" applyAlignment="1">
      <alignment wrapText="1"/>
    </xf>
    <xf numFmtId="0" fontId="1" fillId="0" borderId="0" xfId="0" applyFont="1" applyAlignment="1">
      <alignment horizontal="left"/>
    </xf>
    <xf numFmtId="0" fontId="2" fillId="0" borderId="0" xfId="0" applyFont="1" applyAlignment="1">
      <alignment horizontal="left"/>
    </xf>
    <xf numFmtId="0" fontId="0" fillId="0" borderId="0" xfId="0" applyAlignment="1">
      <alignment wrapText="1"/>
    </xf>
    <xf numFmtId="0" fontId="0" fillId="0" borderId="0" xfId="0" applyAlignment="1">
      <alignment wrapText="1"/>
    </xf>
    <xf numFmtId="0" fontId="2" fillId="0" borderId="0" xfId="0" applyFont="1" applyFill="1" applyAlignment="1">
      <alignment horizontal="left"/>
    </xf>
    <xf numFmtId="0" fontId="0" fillId="0" borderId="0" xfId="0" applyAlignment="1">
      <alignment vertical="top" wrapText="1"/>
    </xf>
    <xf numFmtId="0" fontId="2" fillId="0" borderId="0" xfId="0" applyFont="1" applyFill="1" applyAlignment="1">
      <alignment horizontal="left" vertical="top"/>
    </xf>
    <xf numFmtId="0" fontId="0" fillId="0" borderId="0" xfId="0" applyFill="1" applyAlignment="1">
      <alignment wrapText="1"/>
    </xf>
    <xf numFmtId="0" fontId="2" fillId="0" borderId="0" xfId="0" applyFont="1" applyAlignment="1">
      <alignment horizontal="left" wrapText="1"/>
    </xf>
    <xf numFmtId="166" fontId="1" fillId="0" borderId="1" xfId="0" quotePrefix="1" applyNumberFormat="1" applyFont="1" applyBorder="1" applyAlignment="1">
      <alignment horizontal="center"/>
    </xf>
    <xf numFmtId="0" fontId="0" fillId="0" borderId="0" xfId="0" applyAlignment="1">
      <alignment wrapText="1"/>
    </xf>
    <xf numFmtId="0" fontId="0" fillId="0" borderId="0" xfId="0" applyAlignment="1">
      <alignment wrapText="1"/>
    </xf>
    <xf numFmtId="0" fontId="2" fillId="0" borderId="0" xfId="0" applyFont="1" applyAlignment="1">
      <alignment horizontal="left"/>
    </xf>
    <xf numFmtId="0" fontId="2" fillId="0" borderId="0" xfId="0" applyFont="1" applyFill="1" applyAlignment="1">
      <alignment horizontal="left" vertical="top"/>
    </xf>
    <xf numFmtId="164" fontId="4" fillId="0" borderId="1" xfId="0" applyNumberFormat="1" applyFont="1" applyFill="1" applyBorder="1" applyAlignment="1"/>
    <xf numFmtId="0" fontId="1" fillId="0" borderId="0" xfId="0" applyFont="1" applyFill="1" applyAlignment="1">
      <alignment horizontal="left"/>
    </xf>
    <xf numFmtId="0" fontId="2" fillId="0" borderId="0" xfId="0" applyFont="1" applyFill="1" applyAlignment="1">
      <alignment wrapText="1"/>
    </xf>
    <xf numFmtId="164" fontId="4" fillId="0" borderId="3" xfId="0" applyNumberFormat="1" applyFont="1" applyFill="1" applyBorder="1" applyAlignment="1"/>
    <xf numFmtId="169" fontId="4" fillId="0" borderId="4" xfId="0" applyNumberFormat="1" applyFont="1" applyFill="1" applyBorder="1" applyAlignment="1"/>
    <xf numFmtId="169" fontId="2" fillId="0" borderId="0" xfId="0" applyNumberFormat="1" applyFont="1" applyFill="1" applyAlignment="1">
      <alignment horizontal="left"/>
    </xf>
    <xf numFmtId="169" fontId="4" fillId="0" borderId="0" xfId="0" applyNumberFormat="1" applyFont="1" applyFill="1" applyBorder="1" applyAlignment="1"/>
    <xf numFmtId="0" fontId="2" fillId="0" borderId="0" xfId="0" applyFont="1" applyFill="1" applyBorder="1" applyAlignment="1">
      <alignment horizontal="left"/>
    </xf>
    <xf numFmtId="0" fontId="1" fillId="0" borderId="0" xfId="0" applyFont="1" applyFill="1" applyBorder="1" applyAlignment="1">
      <alignment horizontal="left"/>
    </xf>
    <xf numFmtId="0" fontId="0" fillId="0" borderId="0" xfId="0" applyFill="1" applyBorder="1" applyAlignment="1">
      <alignment wrapText="1"/>
    </xf>
    <xf numFmtId="172" fontId="4" fillId="0" borderId="0" xfId="0" applyNumberFormat="1" applyFont="1" applyFill="1" applyBorder="1" applyAlignment="1"/>
    <xf numFmtId="0" fontId="2" fillId="0" borderId="0" xfId="0" applyFont="1" applyFill="1" applyBorder="1" applyAlignment="1"/>
    <xf numFmtId="172" fontId="2" fillId="0" borderId="0" xfId="0" applyNumberFormat="1" applyFont="1" applyFill="1" applyBorder="1" applyAlignment="1"/>
    <xf numFmtId="0" fontId="5" fillId="0" borderId="0" xfId="0" applyFont="1" applyFill="1" applyBorder="1" applyAlignment="1">
      <alignment horizontal="left"/>
    </xf>
    <xf numFmtId="0" fontId="2" fillId="0" borderId="0" xfId="0" applyFont="1" applyAlignment="1">
      <alignment wrapText="1"/>
    </xf>
    <xf numFmtId="175" fontId="4" fillId="0" borderId="0" xfId="0" applyNumberFormat="1" applyFont="1" applyAlignment="1"/>
    <xf numFmtId="0" fontId="2" fillId="0" borderId="0" xfId="0" applyFont="1" applyAlignment="1">
      <alignment wrapText="1"/>
    </xf>
    <xf numFmtId="44" fontId="4" fillId="0" borderId="4" xfId="2" applyFont="1" applyBorder="1" applyAlignment="1"/>
    <xf numFmtId="176" fontId="4" fillId="0" borderId="0" xfId="2" applyNumberFormat="1" applyFont="1" applyAlignment="1"/>
    <xf numFmtId="176" fontId="4" fillId="0" borderId="4" xfId="2" applyNumberFormat="1" applyFont="1" applyBorder="1" applyAlignment="1"/>
    <xf numFmtId="44" fontId="4" fillId="0" borderId="4" xfId="2" applyNumberFormat="1" applyFont="1" applyBorder="1" applyAlignment="1"/>
    <xf numFmtId="44" fontId="2" fillId="0" borderId="0" xfId="2" applyFont="1" applyAlignment="1">
      <alignment horizontal="left"/>
    </xf>
    <xf numFmtId="176" fontId="2" fillId="0" borderId="0" xfId="0" applyNumberFormat="1" applyFont="1" applyAlignment="1">
      <alignment horizontal="left"/>
    </xf>
    <xf numFmtId="164" fontId="4" fillId="0" borderId="0" xfId="0" applyNumberFormat="1" applyFont="1" applyBorder="1" applyAlignment="1"/>
    <xf numFmtId="0" fontId="2" fillId="0" borderId="0" xfId="0" applyFont="1" applyBorder="1" applyAlignment="1">
      <alignment horizontal="left"/>
    </xf>
    <xf numFmtId="0" fontId="2" fillId="0" borderId="0" xfId="0" applyFont="1" applyFill="1" applyAlignment="1">
      <alignment horizontal="left" vertical="top"/>
    </xf>
    <xf numFmtId="0" fontId="2" fillId="0" borderId="0" xfId="0" applyFont="1" applyAlignment="1">
      <alignment horizontal="left"/>
    </xf>
    <xf numFmtId="0" fontId="0" fillId="0" borderId="0" xfId="0" applyAlignment="1">
      <alignment wrapText="1"/>
    </xf>
    <xf numFmtId="0" fontId="2" fillId="0" borderId="0" xfId="0" applyFont="1" applyFill="1" applyAlignment="1">
      <alignment wrapText="1"/>
    </xf>
    <xf numFmtId="0" fontId="2" fillId="0" borderId="0" xfId="0" applyFont="1" applyFill="1" applyAlignment="1">
      <alignment horizontal="left" vertical="top"/>
    </xf>
    <xf numFmtId="0" fontId="7" fillId="0" borderId="0" xfId="0" applyFont="1" applyFill="1" applyAlignment="1">
      <alignment wrapText="1"/>
    </xf>
    <xf numFmtId="0" fontId="2" fillId="0" borderId="0" xfId="0" applyFont="1" applyFill="1" applyAlignment="1">
      <alignment wrapText="1"/>
    </xf>
    <xf numFmtId="0" fontId="2" fillId="0" borderId="0" xfId="0" applyFont="1" applyFill="1" applyAlignment="1">
      <alignment horizontal="left"/>
    </xf>
    <xf numFmtId="0" fontId="2" fillId="0" borderId="0" xfId="0" applyFont="1" applyFill="1" applyAlignment="1">
      <alignment horizontal="left" vertical="top"/>
    </xf>
    <xf numFmtId="0" fontId="1" fillId="0" borderId="0" xfId="0" applyFont="1" applyFill="1" applyAlignment="1">
      <alignment wrapText="1"/>
    </xf>
    <xf numFmtId="0" fontId="2" fillId="0" borderId="0" xfId="0" applyFont="1" applyFill="1" applyAlignment="1">
      <alignment wrapText="1"/>
    </xf>
    <xf numFmtId="176" fontId="4" fillId="0" borderId="4" xfId="2" applyNumberFormat="1" applyFont="1" applyFill="1" applyBorder="1" applyAlignment="1"/>
    <xf numFmtId="44" fontId="4" fillId="0" borderId="4" xfId="2" applyNumberFormat="1" applyFont="1" applyFill="1" applyBorder="1" applyAlignment="1"/>
    <xf numFmtId="44" fontId="4" fillId="0" borderId="5" xfId="2" applyFont="1" applyFill="1" applyBorder="1" applyAlignment="1"/>
    <xf numFmtId="164" fontId="4" fillId="0" borderId="2" xfId="0" applyNumberFormat="1" applyFont="1" applyFill="1" applyBorder="1" applyAlignment="1"/>
    <xf numFmtId="169" fontId="4" fillId="0" borderId="6" xfId="0" applyNumberFormat="1" applyFont="1" applyFill="1" applyBorder="1" applyAlignment="1"/>
    <xf numFmtId="0" fontId="1" fillId="0" borderId="1" xfId="0" applyFont="1" applyFill="1" applyBorder="1" applyAlignment="1">
      <alignment horizontal="center" wrapText="1"/>
    </xf>
    <xf numFmtId="0" fontId="1" fillId="0" borderId="0" xfId="0" applyFont="1" applyFill="1" applyAlignment="1">
      <alignment horizontal="center"/>
    </xf>
    <xf numFmtId="166" fontId="1" fillId="0" borderId="1" xfId="0" applyNumberFormat="1" applyFont="1" applyFill="1" applyBorder="1" applyAlignment="1">
      <alignment horizontal="center"/>
    </xf>
    <xf numFmtId="0" fontId="0" fillId="0" borderId="0" xfId="0" applyFill="1" applyAlignment="1">
      <alignment wrapText="1"/>
    </xf>
    <xf numFmtId="169" fontId="4" fillId="0" borderId="0" xfId="0" applyNumberFormat="1" applyFont="1" applyFill="1" applyAlignment="1"/>
    <xf numFmtId="0" fontId="11" fillId="0" borderId="0" xfId="0" applyFont="1" applyFill="1" applyAlignment="1">
      <alignment wrapText="1"/>
    </xf>
    <xf numFmtId="164" fontId="2" fillId="0" borderId="0" xfId="0" applyNumberFormat="1" applyFont="1" applyFill="1" applyAlignment="1">
      <alignment horizontal="left"/>
    </xf>
    <xf numFmtId="170" fontId="4" fillId="0" borderId="0" xfId="0" applyNumberFormat="1" applyFont="1" applyFill="1" applyAlignment="1"/>
    <xf numFmtId="167" fontId="4" fillId="0" borderId="1" xfId="0" applyNumberFormat="1" applyFont="1" applyFill="1" applyBorder="1" applyAlignment="1"/>
    <xf numFmtId="170" fontId="4" fillId="0" borderId="4" xfId="0" applyNumberFormat="1" applyFont="1" applyFill="1" applyBorder="1" applyAlignment="1"/>
    <xf numFmtId="168" fontId="4" fillId="0" borderId="0" xfId="0" applyNumberFormat="1" applyFont="1" applyFill="1" applyAlignment="1"/>
    <xf numFmtId="171" fontId="4" fillId="0" borderId="0" xfId="0" applyNumberFormat="1" applyFont="1" applyFill="1" applyAlignment="1"/>
    <xf numFmtId="0" fontId="1" fillId="0" borderId="0" xfId="0" applyFont="1" applyAlignment="1">
      <alignment horizontal="center" wrapText="1"/>
    </xf>
    <xf numFmtId="0" fontId="1" fillId="0" borderId="0" xfId="0" applyFont="1" applyAlignment="1">
      <alignment horizontal="center"/>
    </xf>
    <xf numFmtId="0" fontId="0" fillId="0" borderId="0" xfId="0" applyAlignment="1">
      <alignment wrapText="1"/>
    </xf>
    <xf numFmtId="0" fontId="2" fillId="0" borderId="0" xfId="0" applyFont="1" applyAlignment="1">
      <alignment horizontal="left"/>
    </xf>
    <xf numFmtId="0" fontId="1" fillId="0" borderId="1" xfId="0" applyFont="1" applyBorder="1" applyAlignment="1">
      <alignment horizontal="center" wrapText="1"/>
    </xf>
    <xf numFmtId="0" fontId="3" fillId="0" borderId="1" xfId="0" applyFont="1" applyBorder="1" applyAlignment="1">
      <alignment horizontal="left"/>
    </xf>
    <xf numFmtId="0" fontId="1" fillId="0" borderId="0" xfId="0" applyFont="1" applyAlignment="1">
      <alignment wrapText="1"/>
    </xf>
    <xf numFmtId="0" fontId="2" fillId="0" borderId="0" xfId="0" applyFont="1" applyAlignment="1">
      <alignment wrapText="1"/>
    </xf>
    <xf numFmtId="0" fontId="2" fillId="0" borderId="0" xfId="0" applyFont="1" applyFill="1" applyAlignment="1">
      <alignment wrapText="1"/>
    </xf>
    <xf numFmtId="0" fontId="2" fillId="0" borderId="0" xfId="0" applyFont="1" applyFill="1" applyAlignment="1">
      <alignment horizontal="left"/>
    </xf>
    <xf numFmtId="0" fontId="1" fillId="0" borderId="0" xfId="0" applyFont="1" applyAlignment="1">
      <alignment horizontal="left"/>
    </xf>
    <xf numFmtId="0" fontId="2" fillId="0" borderId="1" xfId="0" applyFont="1" applyBorder="1" applyAlignment="1">
      <alignment horizontal="left"/>
    </xf>
    <xf numFmtId="0" fontId="1" fillId="0" borderId="0" xfId="0" applyFont="1" applyFill="1" applyAlignment="1">
      <alignment wrapText="1"/>
    </xf>
    <xf numFmtId="0" fontId="0" fillId="0" borderId="0" xfId="0" applyFill="1" applyAlignment="1">
      <alignment wrapText="1"/>
    </xf>
    <xf numFmtId="0" fontId="2" fillId="0" borderId="0" xfId="0" applyFont="1" applyFill="1" applyAlignment="1">
      <alignment vertical="top" wrapText="1"/>
    </xf>
    <xf numFmtId="0" fontId="2" fillId="0" borderId="0" xfId="0" applyFont="1" applyFill="1" applyAlignment="1">
      <alignment horizontal="left" vertical="top"/>
    </xf>
    <xf numFmtId="0" fontId="0" fillId="0" borderId="0" xfId="0" applyFill="1" applyAlignment="1">
      <alignment vertical="top" wrapText="1"/>
    </xf>
    <xf numFmtId="0" fontId="2" fillId="0" borderId="0" xfId="1" applyFont="1" applyFill="1" applyAlignment="1">
      <alignment vertical="top" wrapText="1"/>
    </xf>
    <xf numFmtId="0" fontId="2" fillId="0" borderId="0" xfId="1" applyFont="1" applyFill="1" applyAlignment="1">
      <alignment horizontal="left" vertical="top"/>
    </xf>
    <xf numFmtId="0" fontId="1" fillId="0" borderId="0" xfId="0" applyFont="1" applyFill="1" applyBorder="1" applyAlignment="1">
      <alignment wrapText="1"/>
    </xf>
    <xf numFmtId="0" fontId="13" fillId="0" borderId="0" xfId="0" applyFont="1" applyFill="1" applyBorder="1" applyAlignment="1">
      <alignment wrapText="1"/>
    </xf>
    <xf numFmtId="0" fontId="1" fillId="0" borderId="0" xfId="0" applyFont="1" applyFill="1" applyAlignment="1">
      <alignment horizontal="left"/>
    </xf>
    <xf numFmtId="0" fontId="6" fillId="0" borderId="0" xfId="0" applyFont="1" applyAlignment="1">
      <alignment wrapText="1"/>
    </xf>
    <xf numFmtId="0" fontId="2" fillId="0" borderId="0" xfId="0" applyFont="1" applyAlignment="1">
      <alignment horizontal="left" vertical="top" wrapText="1"/>
    </xf>
    <xf numFmtId="0" fontId="2" fillId="0" borderId="0" xfId="0" applyFont="1" applyFill="1" applyAlignment="1">
      <alignment horizontal="left" vertical="top" wrapText="1"/>
    </xf>
  </cellXfs>
  <cellStyles count="3">
    <cellStyle name="Currency"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7"/>
  <sheetViews>
    <sheetView showGridLines="0" tabSelected="1" zoomScaleNormal="100" workbookViewId="0">
      <selection activeCell="C14" sqref="C14"/>
    </sheetView>
  </sheetViews>
  <sheetFormatPr defaultColWidth="21.44140625" defaultRowHeight="13.2" x14ac:dyDescent="0.25"/>
  <cols>
    <col min="1" max="1" width="2.44140625" customWidth="1"/>
    <col min="2" max="2" width="63.109375" customWidth="1"/>
    <col min="3" max="3" width="16.33203125" customWidth="1"/>
    <col min="4" max="4" width="2.33203125" customWidth="1"/>
    <col min="5" max="5" width="16.33203125" customWidth="1"/>
    <col min="6" max="6" width="2.33203125" customWidth="1"/>
    <col min="7" max="7" width="16.33203125" customWidth="1"/>
    <col min="8" max="8" width="2.33203125" customWidth="1"/>
    <col min="9" max="9" width="2.109375" customWidth="1"/>
  </cols>
  <sheetData>
    <row r="1" spans="1:24" ht="15" customHeight="1" x14ac:dyDescent="0.25">
      <c r="A1" s="110" t="s">
        <v>0</v>
      </c>
      <c r="B1" s="111"/>
      <c r="C1" s="112"/>
      <c r="D1" s="112"/>
      <c r="E1" s="112"/>
      <c r="F1" s="112"/>
      <c r="G1" s="112"/>
      <c r="H1" s="112"/>
      <c r="I1" s="3"/>
      <c r="J1" s="3"/>
      <c r="K1" s="3"/>
      <c r="L1" s="3"/>
      <c r="M1" s="3"/>
      <c r="N1" s="3"/>
      <c r="O1" s="3"/>
      <c r="P1" s="3"/>
      <c r="Q1" s="3"/>
      <c r="R1" s="3"/>
      <c r="S1" s="3"/>
      <c r="T1" s="3"/>
      <c r="U1" s="3"/>
      <c r="V1" s="3"/>
      <c r="W1" s="3"/>
      <c r="X1" s="3"/>
    </row>
    <row r="2" spans="1:24" ht="15" customHeight="1" x14ac:dyDescent="0.25">
      <c r="A2" s="110" t="s">
        <v>1</v>
      </c>
      <c r="B2" s="111"/>
      <c r="C2" s="113"/>
      <c r="D2" s="113"/>
      <c r="E2" s="113"/>
      <c r="F2" s="113"/>
      <c r="G2" s="113"/>
      <c r="H2" s="113"/>
      <c r="I2" s="3"/>
      <c r="J2" s="3"/>
      <c r="K2" s="3"/>
      <c r="L2" s="3"/>
      <c r="M2" s="3"/>
      <c r="N2" s="3"/>
      <c r="O2" s="3"/>
      <c r="P2" s="3"/>
      <c r="Q2" s="3"/>
      <c r="R2" s="3"/>
      <c r="S2" s="3"/>
      <c r="T2" s="3"/>
      <c r="U2" s="3"/>
      <c r="V2" s="3"/>
      <c r="W2" s="3"/>
      <c r="X2" s="3"/>
    </row>
    <row r="3" spans="1:24" ht="15" customHeight="1" x14ac:dyDescent="0.25">
      <c r="A3" s="110" t="s">
        <v>2</v>
      </c>
      <c r="B3" s="111"/>
      <c r="C3" s="113"/>
      <c r="D3" s="113"/>
      <c r="E3" s="113"/>
      <c r="F3" s="113"/>
      <c r="G3" s="113"/>
      <c r="H3" s="113"/>
      <c r="I3" s="3"/>
      <c r="J3" s="3"/>
      <c r="K3" s="3"/>
      <c r="L3" s="3"/>
      <c r="M3" s="3"/>
      <c r="N3" s="3"/>
      <c r="O3" s="3"/>
      <c r="P3" s="3"/>
      <c r="Q3" s="3"/>
      <c r="R3" s="3"/>
      <c r="S3" s="3"/>
      <c r="T3" s="3"/>
      <c r="U3" s="3"/>
      <c r="V3" s="3"/>
      <c r="W3" s="3"/>
      <c r="X3" s="3"/>
    </row>
    <row r="4" spans="1:24" ht="15" customHeight="1" x14ac:dyDescent="0.25">
      <c r="A4" s="110" t="s">
        <v>3</v>
      </c>
      <c r="B4" s="111"/>
      <c r="C4" s="113"/>
      <c r="D4" s="113"/>
      <c r="E4" s="113"/>
      <c r="F4" s="113"/>
      <c r="G4" s="113"/>
      <c r="H4" s="113"/>
      <c r="I4" s="3"/>
      <c r="J4" s="3"/>
      <c r="K4" s="3"/>
      <c r="L4" s="3"/>
      <c r="M4" s="3"/>
      <c r="N4" s="3"/>
      <c r="O4" s="3"/>
      <c r="P4" s="3"/>
      <c r="Q4" s="3"/>
      <c r="R4" s="3"/>
      <c r="S4" s="3"/>
      <c r="T4" s="3"/>
      <c r="U4" s="3"/>
      <c r="V4" s="3"/>
      <c r="W4" s="3"/>
      <c r="X4" s="3"/>
    </row>
    <row r="5" spans="1:24" ht="16.2" customHeight="1" x14ac:dyDescent="0.25">
      <c r="A5" s="113"/>
      <c r="B5" s="113"/>
      <c r="C5" s="3"/>
      <c r="D5" s="3"/>
      <c r="E5" s="3"/>
      <c r="F5" s="3"/>
      <c r="G5" s="3"/>
      <c r="H5" s="3"/>
      <c r="I5" s="3"/>
      <c r="J5" s="3"/>
      <c r="K5" s="3"/>
      <c r="L5" s="3"/>
      <c r="M5" s="3"/>
      <c r="N5" s="3"/>
      <c r="O5" s="3"/>
      <c r="P5" s="3"/>
      <c r="Q5" s="3"/>
      <c r="R5" s="3"/>
      <c r="S5" s="3"/>
      <c r="T5" s="3"/>
      <c r="U5" s="3"/>
      <c r="V5" s="3"/>
      <c r="W5" s="3"/>
      <c r="X5" s="3"/>
    </row>
    <row r="6" spans="1:24" ht="16.2" customHeight="1" x14ac:dyDescent="0.25">
      <c r="A6" s="113"/>
      <c r="B6" s="113"/>
      <c r="C6" s="114" t="s">
        <v>4</v>
      </c>
      <c r="D6" s="115"/>
      <c r="E6" s="115"/>
      <c r="F6" s="115"/>
      <c r="G6" s="115"/>
      <c r="H6" s="3"/>
      <c r="I6" s="3"/>
      <c r="J6" s="5"/>
      <c r="K6" s="3"/>
      <c r="L6" s="3"/>
      <c r="M6" s="3"/>
      <c r="N6" s="3"/>
      <c r="O6" s="3"/>
      <c r="P6" s="3"/>
      <c r="Q6" s="3"/>
      <c r="R6" s="3"/>
      <c r="S6" s="3"/>
      <c r="T6" s="3"/>
      <c r="U6" s="3"/>
      <c r="V6" s="3"/>
      <c r="W6" s="3"/>
      <c r="X6" s="3"/>
    </row>
    <row r="7" spans="1:24" ht="16.2" customHeight="1" x14ac:dyDescent="0.25">
      <c r="A7" s="113"/>
      <c r="B7" s="113"/>
      <c r="C7" s="6" t="s">
        <v>5</v>
      </c>
      <c r="D7" s="2"/>
      <c r="E7" s="7">
        <v>43190</v>
      </c>
      <c r="F7" s="2"/>
      <c r="G7" s="7">
        <v>42916</v>
      </c>
      <c r="H7" s="3"/>
      <c r="I7" s="3"/>
      <c r="J7" s="78"/>
      <c r="K7" s="3"/>
      <c r="L7" s="3"/>
      <c r="M7" s="3"/>
      <c r="N7" s="3"/>
      <c r="O7" s="3"/>
      <c r="P7" s="3"/>
      <c r="Q7" s="3"/>
      <c r="R7" s="3"/>
      <c r="S7" s="3"/>
      <c r="T7" s="3"/>
      <c r="U7" s="3"/>
      <c r="V7" s="3"/>
      <c r="W7" s="3"/>
      <c r="X7" s="3"/>
    </row>
    <row r="8" spans="1:24" ht="16.2" customHeight="1" x14ac:dyDescent="0.25">
      <c r="A8" s="113"/>
      <c r="B8" s="113"/>
      <c r="C8" s="4" t="s">
        <v>6</v>
      </c>
      <c r="D8" s="2"/>
      <c r="E8" s="8">
        <v>43190</v>
      </c>
      <c r="F8" s="2"/>
      <c r="G8" s="8">
        <v>42916</v>
      </c>
      <c r="H8" s="3"/>
      <c r="I8" s="3"/>
      <c r="J8" s="3"/>
      <c r="K8" s="3"/>
      <c r="L8" s="3"/>
      <c r="M8" s="3"/>
      <c r="N8" s="3"/>
      <c r="O8" s="3"/>
      <c r="P8" s="3"/>
      <c r="Q8" s="3"/>
      <c r="R8" s="3"/>
      <c r="S8" s="3"/>
      <c r="T8" s="3"/>
      <c r="U8" s="3"/>
      <c r="V8" s="3"/>
      <c r="W8" s="3"/>
      <c r="X8" s="3"/>
    </row>
    <row r="9" spans="1:24" ht="16.2" customHeight="1" x14ac:dyDescent="0.25">
      <c r="A9" s="116" t="s">
        <v>7</v>
      </c>
      <c r="B9" s="112"/>
      <c r="C9" s="2"/>
      <c r="D9" s="2"/>
      <c r="E9" s="2"/>
      <c r="F9" s="2"/>
      <c r="G9" s="2"/>
      <c r="H9" s="2"/>
      <c r="I9" s="10"/>
      <c r="J9" s="10"/>
      <c r="K9" s="10"/>
      <c r="L9" s="10"/>
      <c r="M9" s="10"/>
      <c r="N9" s="10"/>
      <c r="O9" s="10"/>
      <c r="P9" s="10"/>
      <c r="Q9" s="10"/>
      <c r="R9" s="10"/>
      <c r="S9" s="10"/>
      <c r="T9" s="10"/>
      <c r="U9" s="10"/>
      <c r="V9" s="10"/>
      <c r="W9" s="10"/>
      <c r="X9" s="10"/>
    </row>
    <row r="10" spans="1:24" ht="16.2" customHeight="1" x14ac:dyDescent="0.25">
      <c r="A10" s="117" t="s">
        <v>8</v>
      </c>
      <c r="B10" s="112"/>
      <c r="C10" s="75">
        <v>649</v>
      </c>
      <c r="D10" s="3"/>
      <c r="E10" s="75">
        <v>735</v>
      </c>
      <c r="F10" s="3"/>
      <c r="G10" s="75">
        <v>620</v>
      </c>
      <c r="H10" s="3"/>
      <c r="I10" s="3"/>
      <c r="J10" s="3"/>
      <c r="K10" s="3"/>
      <c r="L10" s="3"/>
      <c r="M10" s="3"/>
      <c r="N10" s="3"/>
      <c r="O10" s="3"/>
      <c r="P10" s="3"/>
      <c r="Q10" s="3"/>
      <c r="R10" s="3"/>
      <c r="S10" s="3"/>
      <c r="T10" s="3"/>
      <c r="U10" s="3"/>
      <c r="V10" s="3"/>
      <c r="W10" s="3"/>
      <c r="X10" s="3"/>
    </row>
    <row r="11" spans="1:24" ht="16.2" customHeight="1" x14ac:dyDescent="0.25">
      <c r="A11" s="117" t="s">
        <v>9</v>
      </c>
      <c r="B11" s="113"/>
      <c r="C11" s="3"/>
      <c r="D11" s="3"/>
      <c r="E11" s="3"/>
      <c r="F11" s="3"/>
      <c r="G11" s="3"/>
      <c r="H11" s="3"/>
      <c r="I11" s="3"/>
      <c r="J11" s="3"/>
      <c r="K11" s="3"/>
      <c r="L11" s="3"/>
      <c r="M11" s="3"/>
      <c r="N11" s="3"/>
      <c r="O11" s="3"/>
      <c r="P11" s="3"/>
      <c r="Q11" s="3"/>
      <c r="R11" s="3"/>
      <c r="S11" s="3"/>
      <c r="T11" s="3"/>
      <c r="U11" s="3"/>
      <c r="V11" s="3"/>
      <c r="W11" s="3"/>
      <c r="X11" s="3"/>
    </row>
    <row r="12" spans="1:24" ht="16.2" customHeight="1" x14ac:dyDescent="0.25">
      <c r="A12" s="117" t="s">
        <v>10</v>
      </c>
      <c r="B12" s="113"/>
      <c r="C12" s="12">
        <v>-308</v>
      </c>
      <c r="D12" s="3"/>
      <c r="E12" s="12">
        <v>-348</v>
      </c>
      <c r="F12" s="3"/>
      <c r="G12" s="12">
        <v>-304</v>
      </c>
      <c r="H12" s="3"/>
      <c r="I12" s="3"/>
      <c r="J12" s="3"/>
      <c r="K12" s="3"/>
      <c r="L12" s="3"/>
      <c r="M12" s="3"/>
      <c r="N12" s="3"/>
      <c r="O12" s="3"/>
      <c r="P12" s="3"/>
      <c r="Q12" s="3"/>
      <c r="R12" s="3"/>
      <c r="S12" s="3"/>
      <c r="T12" s="3"/>
      <c r="U12" s="3"/>
      <c r="V12" s="3"/>
      <c r="W12" s="3"/>
      <c r="X12" s="3"/>
    </row>
    <row r="13" spans="1:24" ht="16.2" customHeight="1" x14ac:dyDescent="0.25">
      <c r="A13" s="117" t="s">
        <v>11</v>
      </c>
      <c r="B13" s="113"/>
      <c r="C13" s="12">
        <v>-104</v>
      </c>
      <c r="D13" s="3"/>
      <c r="E13" s="12">
        <v>-137</v>
      </c>
      <c r="F13" s="3"/>
      <c r="G13" s="12">
        <v>-94</v>
      </c>
      <c r="H13" s="3"/>
      <c r="I13" s="3"/>
      <c r="J13" s="3"/>
      <c r="K13" s="3"/>
      <c r="L13" s="3"/>
      <c r="M13" s="3"/>
      <c r="N13" s="3"/>
      <c r="O13" s="3"/>
      <c r="P13" s="3"/>
      <c r="Q13" s="3"/>
      <c r="R13" s="3"/>
      <c r="S13" s="3"/>
      <c r="T13" s="3"/>
      <c r="U13" s="3"/>
      <c r="V13" s="3"/>
      <c r="W13" s="3"/>
      <c r="X13" s="3"/>
    </row>
    <row r="14" spans="1:24" ht="19.5" customHeight="1" x14ac:dyDescent="0.25">
      <c r="A14" s="117" t="s">
        <v>12</v>
      </c>
      <c r="B14" s="113"/>
      <c r="C14" s="13">
        <f>SUM(C10:C13)</f>
        <v>237</v>
      </c>
      <c r="D14" s="3"/>
      <c r="E14" s="13">
        <f>SUM(E10:E13)</f>
        <v>250</v>
      </c>
      <c r="F14" s="3"/>
      <c r="G14" s="13">
        <f>SUM(G10:G13)</f>
        <v>222</v>
      </c>
      <c r="H14" s="3"/>
      <c r="I14" s="3"/>
      <c r="J14" s="3"/>
      <c r="K14" s="3"/>
      <c r="L14" s="3"/>
      <c r="M14" s="3"/>
      <c r="N14" s="3"/>
      <c r="O14" s="3"/>
      <c r="P14" s="3"/>
      <c r="Q14" s="3"/>
      <c r="R14" s="3"/>
      <c r="S14" s="3"/>
      <c r="T14" s="3"/>
      <c r="U14" s="3"/>
      <c r="V14" s="3"/>
      <c r="W14" s="3"/>
      <c r="X14" s="3"/>
    </row>
    <row r="15" spans="1:24" ht="16.2" customHeight="1" x14ac:dyDescent="0.25">
      <c r="A15" s="117" t="s">
        <v>13</v>
      </c>
      <c r="B15" s="113"/>
      <c r="C15" s="12">
        <v>131</v>
      </c>
      <c r="D15" s="3"/>
      <c r="E15" s="12">
        <v>132</v>
      </c>
      <c r="F15" s="3"/>
      <c r="G15" s="12">
        <v>122</v>
      </c>
      <c r="H15" s="3"/>
      <c r="I15" s="3"/>
      <c r="J15" s="3"/>
      <c r="K15" s="3"/>
      <c r="L15" s="3"/>
      <c r="M15" s="3"/>
      <c r="N15" s="3"/>
      <c r="O15" s="3"/>
      <c r="P15" s="3"/>
      <c r="Q15" s="3"/>
      <c r="R15" s="3"/>
      <c r="S15" s="3"/>
      <c r="T15" s="3"/>
      <c r="U15" s="3"/>
      <c r="V15" s="3"/>
      <c r="W15" s="3"/>
      <c r="X15" s="3"/>
    </row>
    <row r="16" spans="1:24" ht="16.2" customHeight="1" x14ac:dyDescent="0.25">
      <c r="A16" s="117" t="s">
        <v>14</v>
      </c>
      <c r="B16" s="113"/>
      <c r="C16" s="12">
        <v>175</v>
      </c>
      <c r="D16" s="3"/>
      <c r="E16" s="12">
        <v>174</v>
      </c>
      <c r="F16" s="3"/>
      <c r="G16" s="12">
        <v>144</v>
      </c>
      <c r="H16" s="3"/>
      <c r="I16" s="3"/>
      <c r="J16" s="3"/>
      <c r="K16" s="3"/>
      <c r="L16" s="3"/>
      <c r="M16" s="3"/>
      <c r="N16" s="3"/>
      <c r="O16" s="3"/>
      <c r="P16" s="3"/>
      <c r="Q16" s="3"/>
      <c r="R16" s="3"/>
      <c r="S16" s="3"/>
      <c r="T16" s="3"/>
      <c r="U16" s="3"/>
      <c r="V16" s="3"/>
      <c r="W16" s="3"/>
      <c r="X16" s="3"/>
    </row>
    <row r="17" spans="1:24" ht="16.2" customHeight="1" x14ac:dyDescent="0.25">
      <c r="A17" s="117" t="s">
        <v>15</v>
      </c>
      <c r="B17" s="113"/>
      <c r="C17" s="12">
        <v>66</v>
      </c>
      <c r="D17" s="3"/>
      <c r="E17" s="12">
        <v>60</v>
      </c>
      <c r="F17" s="3"/>
      <c r="G17" s="12">
        <v>58</v>
      </c>
      <c r="H17" s="3"/>
      <c r="I17" s="3"/>
      <c r="J17" s="3"/>
      <c r="K17" s="3"/>
      <c r="L17" s="3"/>
      <c r="M17" s="3"/>
      <c r="N17" s="3"/>
      <c r="O17" s="3"/>
      <c r="P17" s="3"/>
      <c r="Q17" s="3"/>
      <c r="R17" s="3"/>
      <c r="S17" s="3"/>
      <c r="T17" s="3"/>
      <c r="U17" s="3"/>
      <c r="V17" s="3"/>
      <c r="W17" s="3"/>
      <c r="X17" s="3"/>
    </row>
    <row r="18" spans="1:24" ht="16.2" customHeight="1" x14ac:dyDescent="0.25">
      <c r="A18" s="118" t="s">
        <v>202</v>
      </c>
      <c r="B18" s="119"/>
      <c r="C18" s="14">
        <v>6</v>
      </c>
      <c r="D18" s="3"/>
      <c r="E18" s="14">
        <v>50</v>
      </c>
      <c r="F18" s="3"/>
      <c r="G18" s="14">
        <v>50</v>
      </c>
      <c r="H18" s="3"/>
      <c r="I18" s="3"/>
      <c r="J18" s="3"/>
      <c r="K18" s="3"/>
      <c r="L18" s="3"/>
      <c r="M18" s="3"/>
      <c r="N18" s="3"/>
      <c r="O18" s="3"/>
      <c r="P18" s="3"/>
      <c r="Q18" s="3"/>
      <c r="R18" s="3"/>
      <c r="S18" s="3"/>
      <c r="T18" s="3"/>
      <c r="U18" s="3"/>
      <c r="V18" s="3"/>
      <c r="W18" s="3"/>
      <c r="X18" s="3"/>
    </row>
    <row r="19" spans="1:24" ht="16.2" customHeight="1" x14ac:dyDescent="0.25">
      <c r="A19" s="10"/>
      <c r="B19" s="9" t="s">
        <v>16</v>
      </c>
      <c r="C19" s="14">
        <f>C14+SUM(C15:C18)</f>
        <v>615</v>
      </c>
      <c r="D19" s="3"/>
      <c r="E19" s="14">
        <f>E14+SUM(E15:E18)</f>
        <v>666</v>
      </c>
      <c r="F19" s="3"/>
      <c r="G19" s="14">
        <f>G14+SUM(G15:G18)</f>
        <v>596</v>
      </c>
      <c r="H19" s="3"/>
      <c r="I19" s="3"/>
      <c r="J19" s="3"/>
      <c r="K19" s="3"/>
      <c r="L19" s="3"/>
      <c r="M19" s="3"/>
      <c r="N19" s="3"/>
      <c r="O19" s="3"/>
      <c r="P19" s="3"/>
      <c r="Q19" s="3"/>
      <c r="R19" s="3"/>
      <c r="S19" s="3"/>
      <c r="T19" s="3"/>
      <c r="U19" s="3"/>
      <c r="V19" s="3"/>
      <c r="W19" s="3"/>
      <c r="X19" s="3"/>
    </row>
    <row r="20" spans="1:24" ht="16.2" customHeight="1" x14ac:dyDescent="0.25">
      <c r="A20" s="113"/>
      <c r="B20" s="112"/>
      <c r="C20" s="3"/>
      <c r="D20" s="3"/>
      <c r="E20" s="3"/>
      <c r="F20" s="3"/>
      <c r="G20" s="3"/>
      <c r="H20" s="3"/>
      <c r="I20" s="3"/>
      <c r="J20" s="3"/>
      <c r="K20" s="3"/>
      <c r="L20" s="3"/>
      <c r="M20" s="3"/>
      <c r="N20" s="3"/>
      <c r="O20" s="3"/>
      <c r="P20" s="3"/>
      <c r="Q20" s="3"/>
      <c r="R20" s="3"/>
      <c r="S20" s="3"/>
      <c r="T20" s="3"/>
      <c r="U20" s="3"/>
      <c r="V20" s="3"/>
      <c r="W20" s="3"/>
      <c r="X20" s="3"/>
    </row>
    <row r="21" spans="1:24" ht="16.2" customHeight="1" x14ac:dyDescent="0.25">
      <c r="A21" s="116" t="s">
        <v>17</v>
      </c>
      <c r="B21" s="112"/>
      <c r="C21" s="3"/>
      <c r="D21" s="3"/>
      <c r="E21" s="3"/>
      <c r="F21" s="3"/>
      <c r="G21" s="3"/>
      <c r="H21" s="3"/>
      <c r="I21" s="3"/>
      <c r="J21" s="3"/>
      <c r="K21" s="3"/>
      <c r="L21" s="3"/>
      <c r="M21" s="3"/>
      <c r="N21" s="3"/>
      <c r="O21" s="3"/>
      <c r="P21" s="3"/>
      <c r="Q21" s="3"/>
      <c r="R21" s="3"/>
      <c r="S21" s="3"/>
      <c r="T21" s="3"/>
      <c r="U21" s="3"/>
      <c r="V21" s="3"/>
      <c r="W21" s="3"/>
      <c r="X21" s="3"/>
    </row>
    <row r="22" spans="1:24" ht="16.2" customHeight="1" x14ac:dyDescent="0.25">
      <c r="A22" s="117" t="s">
        <v>18</v>
      </c>
      <c r="B22" s="113"/>
      <c r="C22" s="12">
        <v>173</v>
      </c>
      <c r="D22" s="3"/>
      <c r="E22" s="12">
        <v>197</v>
      </c>
      <c r="F22" s="3"/>
      <c r="G22" s="12">
        <v>161</v>
      </c>
      <c r="H22" s="3"/>
      <c r="I22" s="3"/>
      <c r="J22" s="3"/>
      <c r="K22" s="3"/>
      <c r="L22" s="3"/>
      <c r="M22" s="3"/>
      <c r="N22" s="3"/>
      <c r="O22" s="3"/>
      <c r="P22" s="3"/>
      <c r="Q22" s="3"/>
      <c r="R22" s="3"/>
      <c r="S22" s="3"/>
      <c r="T22" s="3"/>
      <c r="U22" s="3"/>
      <c r="V22" s="3"/>
      <c r="W22" s="3"/>
      <c r="X22" s="3"/>
    </row>
    <row r="23" spans="1:24" ht="16.2" customHeight="1" x14ac:dyDescent="0.25">
      <c r="A23" s="117" t="s">
        <v>19</v>
      </c>
      <c r="B23" s="113"/>
      <c r="C23" s="12">
        <v>34</v>
      </c>
      <c r="D23" s="3"/>
      <c r="E23" s="12">
        <v>37</v>
      </c>
      <c r="F23" s="3"/>
      <c r="G23" s="12">
        <v>36</v>
      </c>
      <c r="H23" s="3"/>
      <c r="I23" s="3"/>
      <c r="J23" s="3"/>
      <c r="K23" s="3"/>
      <c r="L23" s="3"/>
      <c r="M23" s="3"/>
      <c r="N23" s="3"/>
      <c r="O23" s="3"/>
      <c r="P23" s="3"/>
      <c r="Q23" s="3"/>
      <c r="R23" s="3"/>
      <c r="S23" s="3"/>
      <c r="T23" s="3"/>
      <c r="U23" s="3"/>
      <c r="V23" s="3"/>
      <c r="W23" s="3"/>
      <c r="X23" s="3"/>
    </row>
    <row r="24" spans="1:24" ht="16.2" customHeight="1" x14ac:dyDescent="0.25">
      <c r="A24" s="117" t="s">
        <v>20</v>
      </c>
      <c r="B24" s="113"/>
      <c r="C24" s="12">
        <v>30</v>
      </c>
      <c r="D24" s="3"/>
      <c r="E24" s="12">
        <v>32</v>
      </c>
      <c r="F24" s="3"/>
      <c r="G24" s="12">
        <v>30</v>
      </c>
      <c r="H24" s="3"/>
      <c r="I24" s="3"/>
      <c r="J24" s="3"/>
      <c r="K24" s="3"/>
      <c r="L24" s="3"/>
      <c r="M24" s="3"/>
      <c r="N24" s="3"/>
      <c r="O24" s="3"/>
      <c r="P24" s="3"/>
      <c r="Q24" s="3"/>
      <c r="R24" s="3"/>
      <c r="S24" s="3"/>
      <c r="T24" s="3"/>
      <c r="U24" s="3"/>
      <c r="V24" s="3"/>
      <c r="W24" s="3"/>
      <c r="X24" s="3"/>
    </row>
    <row r="25" spans="1:24" ht="16.2" customHeight="1" x14ac:dyDescent="0.25">
      <c r="A25" s="117" t="s">
        <v>21</v>
      </c>
      <c r="B25" s="113"/>
      <c r="C25" s="12">
        <v>23</v>
      </c>
      <c r="D25" s="3"/>
      <c r="E25" s="12">
        <v>25</v>
      </c>
      <c r="F25" s="3"/>
      <c r="G25" s="12">
        <v>23</v>
      </c>
      <c r="H25" s="3"/>
      <c r="I25" s="3"/>
      <c r="J25" s="3"/>
      <c r="K25" s="3"/>
      <c r="L25" s="3"/>
      <c r="M25" s="3"/>
      <c r="N25" s="3"/>
      <c r="O25" s="3"/>
      <c r="P25" s="3"/>
      <c r="Q25" s="3"/>
      <c r="R25" s="3"/>
      <c r="S25" s="3"/>
      <c r="T25" s="3"/>
      <c r="U25" s="3"/>
      <c r="V25" s="3"/>
      <c r="W25" s="3"/>
      <c r="X25" s="3"/>
    </row>
    <row r="26" spans="1:24" ht="16.2" customHeight="1" x14ac:dyDescent="0.25">
      <c r="A26" s="117" t="s">
        <v>22</v>
      </c>
      <c r="B26" s="113"/>
      <c r="C26" s="12">
        <v>25</v>
      </c>
      <c r="D26" s="3"/>
      <c r="E26" s="12">
        <v>22</v>
      </c>
      <c r="F26" s="3"/>
      <c r="G26" s="12">
        <v>30</v>
      </c>
      <c r="H26" s="3"/>
      <c r="I26" s="3"/>
      <c r="J26" s="3"/>
      <c r="K26" s="3"/>
      <c r="L26" s="3"/>
      <c r="M26" s="3"/>
      <c r="N26" s="3"/>
      <c r="O26" s="3"/>
      <c r="P26" s="3"/>
      <c r="Q26" s="3"/>
      <c r="R26" s="3"/>
      <c r="S26" s="3"/>
      <c r="T26" s="3"/>
      <c r="U26" s="3"/>
      <c r="V26" s="3"/>
      <c r="W26" s="3"/>
      <c r="X26" s="3"/>
    </row>
    <row r="27" spans="1:24" ht="16.2" customHeight="1" x14ac:dyDescent="0.25">
      <c r="A27" s="117" t="s">
        <v>23</v>
      </c>
      <c r="B27" s="113"/>
      <c r="C27" s="12">
        <v>10</v>
      </c>
      <c r="D27" s="3"/>
      <c r="E27" s="12">
        <v>9</v>
      </c>
      <c r="F27" s="3"/>
      <c r="G27" s="12">
        <v>8</v>
      </c>
      <c r="H27" s="3"/>
      <c r="I27" s="3"/>
      <c r="J27" s="3"/>
      <c r="K27" s="3"/>
      <c r="L27" s="3"/>
      <c r="M27" s="3"/>
      <c r="N27" s="3"/>
      <c r="O27" s="3"/>
      <c r="P27" s="3"/>
      <c r="Q27" s="3"/>
      <c r="R27" s="3"/>
      <c r="S27" s="3"/>
      <c r="T27" s="3"/>
      <c r="U27" s="3"/>
      <c r="V27" s="3"/>
      <c r="W27" s="3"/>
      <c r="X27" s="3"/>
    </row>
    <row r="28" spans="1:24" ht="16.2" customHeight="1" x14ac:dyDescent="0.25">
      <c r="A28" s="117" t="s">
        <v>24</v>
      </c>
      <c r="B28" s="113"/>
      <c r="C28" s="12">
        <v>53</v>
      </c>
      <c r="D28" s="3"/>
      <c r="E28" s="12">
        <v>53</v>
      </c>
      <c r="F28" s="3"/>
      <c r="G28" s="12">
        <v>47</v>
      </c>
      <c r="H28" s="3"/>
      <c r="I28" s="3"/>
      <c r="J28" s="3"/>
      <c r="K28" s="3"/>
      <c r="L28" s="3"/>
      <c r="M28" s="3"/>
      <c r="N28" s="3"/>
      <c r="O28" s="3"/>
      <c r="P28" s="3"/>
      <c r="Q28" s="3"/>
      <c r="R28" s="3"/>
      <c r="S28" s="3"/>
      <c r="T28" s="3"/>
      <c r="U28" s="3"/>
      <c r="V28" s="3"/>
      <c r="W28" s="3"/>
      <c r="X28" s="3"/>
    </row>
    <row r="29" spans="1:24" ht="16.2" customHeight="1" x14ac:dyDescent="0.25">
      <c r="A29" s="117" t="s">
        <v>25</v>
      </c>
      <c r="B29" s="113"/>
      <c r="C29" s="12">
        <v>8</v>
      </c>
      <c r="D29" s="3"/>
      <c r="E29" s="12">
        <v>8</v>
      </c>
      <c r="F29" s="3"/>
      <c r="G29" s="12">
        <v>8</v>
      </c>
      <c r="H29" s="3"/>
      <c r="I29" s="3"/>
      <c r="J29" s="3"/>
      <c r="K29" s="3"/>
      <c r="L29" s="3"/>
      <c r="M29" s="3"/>
      <c r="N29" s="3"/>
      <c r="O29" s="3"/>
      <c r="P29" s="3"/>
      <c r="Q29" s="3"/>
      <c r="R29" s="3"/>
      <c r="S29" s="3"/>
      <c r="T29" s="3"/>
      <c r="U29" s="3"/>
      <c r="V29" s="3"/>
      <c r="W29" s="3"/>
      <c r="X29" s="3"/>
    </row>
    <row r="30" spans="1:24" ht="16.2" customHeight="1" x14ac:dyDescent="0.25">
      <c r="A30" s="117" t="s">
        <v>26</v>
      </c>
      <c r="B30" s="113"/>
      <c r="C30" s="12">
        <v>-10</v>
      </c>
      <c r="D30" s="3"/>
      <c r="E30" s="12">
        <v>10</v>
      </c>
      <c r="F30" s="3"/>
      <c r="G30" s="12">
        <v>11</v>
      </c>
      <c r="H30" s="3"/>
      <c r="I30" s="3"/>
      <c r="J30" s="3"/>
      <c r="K30" s="3"/>
      <c r="L30" s="3"/>
      <c r="M30" s="3"/>
      <c r="N30" s="3"/>
      <c r="O30" s="3"/>
      <c r="P30" s="3"/>
      <c r="Q30" s="3"/>
      <c r="R30" s="3"/>
      <c r="S30" s="3"/>
      <c r="T30" s="3"/>
      <c r="U30" s="3"/>
      <c r="V30" s="3"/>
      <c r="W30" s="3"/>
      <c r="X30" s="3"/>
    </row>
    <row r="31" spans="1:24" ht="16.2" customHeight="1" x14ac:dyDescent="0.25">
      <c r="A31" s="10"/>
      <c r="B31" s="9" t="s">
        <v>27</v>
      </c>
      <c r="C31" s="15">
        <f>SUM(C22:C30)</f>
        <v>346</v>
      </c>
      <c r="D31" s="3"/>
      <c r="E31" s="15">
        <f>SUM(E22:E30)</f>
        <v>393</v>
      </c>
      <c r="F31" s="3"/>
      <c r="G31" s="15">
        <f>SUM(G22:G30)</f>
        <v>354</v>
      </c>
      <c r="H31" s="3"/>
      <c r="I31" s="3"/>
      <c r="J31" s="3"/>
      <c r="K31" s="3"/>
      <c r="L31" s="3"/>
      <c r="M31" s="3"/>
      <c r="N31" s="3"/>
      <c r="O31" s="3"/>
      <c r="P31" s="3"/>
      <c r="Q31" s="3"/>
      <c r="R31" s="3"/>
      <c r="S31" s="3"/>
      <c r="T31" s="3"/>
      <c r="U31" s="3"/>
      <c r="V31" s="3"/>
      <c r="W31" s="3"/>
      <c r="X31" s="3"/>
    </row>
    <row r="32" spans="1:24" ht="16.2" customHeight="1" x14ac:dyDescent="0.25">
      <c r="A32" s="116" t="s">
        <v>28</v>
      </c>
      <c r="B32" s="112"/>
      <c r="C32" s="12">
        <f>C19-C31</f>
        <v>269</v>
      </c>
      <c r="D32" s="3"/>
      <c r="E32" s="12">
        <f>E19-E31</f>
        <v>273</v>
      </c>
      <c r="F32" s="3"/>
      <c r="G32" s="12">
        <f>G19-G31</f>
        <v>242</v>
      </c>
      <c r="H32" s="3"/>
      <c r="I32" s="3"/>
      <c r="J32" s="3"/>
      <c r="K32" s="3"/>
      <c r="L32" s="3"/>
      <c r="M32" s="3"/>
      <c r="N32" s="3"/>
      <c r="O32" s="3"/>
      <c r="P32" s="3"/>
      <c r="Q32" s="3"/>
      <c r="R32" s="3"/>
      <c r="S32" s="3"/>
      <c r="T32" s="3"/>
      <c r="U32" s="3"/>
      <c r="V32" s="3"/>
      <c r="W32" s="3"/>
      <c r="X32" s="3"/>
    </row>
    <row r="33" spans="1:24" ht="16.2" customHeight="1" x14ac:dyDescent="0.25">
      <c r="A33" s="117" t="s">
        <v>29</v>
      </c>
      <c r="B33" s="113"/>
      <c r="C33" s="12">
        <v>2</v>
      </c>
      <c r="D33" s="3"/>
      <c r="E33" s="12">
        <v>2</v>
      </c>
      <c r="F33" s="3"/>
      <c r="G33" s="12">
        <v>2</v>
      </c>
      <c r="H33" s="3"/>
      <c r="I33" s="3"/>
      <c r="J33" s="3"/>
      <c r="K33" s="3"/>
      <c r="L33" s="3"/>
      <c r="M33" s="3"/>
      <c r="N33" s="3"/>
      <c r="O33" s="3"/>
      <c r="P33" s="3"/>
      <c r="Q33" s="3"/>
      <c r="R33" s="3"/>
      <c r="S33" s="3"/>
      <c r="T33" s="3"/>
      <c r="U33" s="3"/>
      <c r="V33" s="3"/>
      <c r="W33" s="3"/>
      <c r="X33" s="3"/>
    </row>
    <row r="34" spans="1:24" ht="16.2" customHeight="1" x14ac:dyDescent="0.25">
      <c r="A34" s="117" t="s">
        <v>30</v>
      </c>
      <c r="B34" s="113"/>
      <c r="C34" s="12">
        <v>-37</v>
      </c>
      <c r="D34" s="3"/>
      <c r="E34" s="12">
        <v>-38</v>
      </c>
      <c r="F34" s="3"/>
      <c r="G34" s="12">
        <v>-36</v>
      </c>
      <c r="H34" s="3"/>
      <c r="I34" s="3"/>
      <c r="J34" s="3"/>
      <c r="K34" s="3"/>
      <c r="L34" s="3"/>
      <c r="M34" s="3"/>
      <c r="N34" s="3"/>
      <c r="O34" s="3"/>
      <c r="P34" s="3"/>
      <c r="Q34" s="3"/>
      <c r="R34" s="3"/>
      <c r="S34" s="3"/>
      <c r="T34" s="3"/>
      <c r="U34" s="3"/>
      <c r="V34" s="3"/>
      <c r="W34" s="3"/>
      <c r="X34" s="3"/>
    </row>
    <row r="35" spans="1:24" ht="16.2" customHeight="1" x14ac:dyDescent="0.25">
      <c r="A35" s="117" t="s">
        <v>164</v>
      </c>
      <c r="B35" s="113"/>
      <c r="C35" s="12">
        <v>41</v>
      </c>
      <c r="D35" s="3"/>
      <c r="E35" s="12">
        <v>0</v>
      </c>
      <c r="F35" s="3"/>
      <c r="G35" s="12">
        <v>0</v>
      </c>
      <c r="H35" s="3"/>
      <c r="I35" s="3"/>
      <c r="J35" s="3"/>
      <c r="K35" s="3"/>
      <c r="L35" s="3"/>
      <c r="M35" s="3"/>
      <c r="N35" s="3"/>
      <c r="O35" s="3"/>
      <c r="P35" s="3"/>
      <c r="Q35" s="3"/>
      <c r="R35" s="3"/>
      <c r="S35" s="3"/>
      <c r="T35" s="3"/>
      <c r="U35" s="3"/>
      <c r="V35" s="3"/>
      <c r="W35" s="3"/>
      <c r="X35" s="3"/>
    </row>
    <row r="36" spans="1:24" ht="16.2" hidden="1" customHeight="1" x14ac:dyDescent="0.25">
      <c r="A36" s="117" t="s">
        <v>31</v>
      </c>
      <c r="B36" s="113"/>
      <c r="C36" s="12">
        <v>0</v>
      </c>
      <c r="D36" s="3"/>
      <c r="E36" s="12">
        <v>0</v>
      </c>
      <c r="F36" s="3"/>
      <c r="G36" s="12">
        <v>0</v>
      </c>
      <c r="H36" s="3"/>
      <c r="I36" s="3"/>
      <c r="J36" s="3"/>
      <c r="K36" s="3"/>
      <c r="L36" s="3"/>
      <c r="M36" s="3"/>
      <c r="N36" s="3"/>
      <c r="O36" s="3"/>
      <c r="P36" s="3"/>
      <c r="Q36" s="3"/>
      <c r="R36" s="3"/>
      <c r="S36" s="3"/>
      <c r="T36" s="3"/>
      <c r="U36" s="3"/>
      <c r="V36" s="3"/>
      <c r="W36" s="3"/>
      <c r="X36" s="3"/>
    </row>
    <row r="37" spans="1:24" ht="16.2" customHeight="1" x14ac:dyDescent="0.25">
      <c r="A37" s="117" t="s">
        <v>32</v>
      </c>
      <c r="B37" s="113"/>
      <c r="C37" s="12">
        <v>8</v>
      </c>
      <c r="D37" s="3"/>
      <c r="E37" s="12">
        <v>0</v>
      </c>
      <c r="F37" s="3"/>
      <c r="G37" s="12">
        <v>1</v>
      </c>
      <c r="H37" s="3"/>
      <c r="I37" s="3"/>
      <c r="J37" s="3"/>
      <c r="K37" s="3"/>
      <c r="L37" s="3"/>
      <c r="M37" s="3"/>
      <c r="N37" s="3"/>
      <c r="O37" s="3"/>
      <c r="P37" s="3"/>
      <c r="Q37" s="3"/>
      <c r="R37" s="3"/>
      <c r="S37" s="3"/>
      <c r="T37" s="3"/>
      <c r="U37" s="3"/>
      <c r="V37" s="3"/>
      <c r="W37" s="3"/>
      <c r="X37" s="3"/>
    </row>
    <row r="38" spans="1:24" ht="16.2" customHeight="1" x14ac:dyDescent="0.25">
      <c r="A38" s="117" t="s">
        <v>165</v>
      </c>
      <c r="B38" s="113"/>
      <c r="C38" s="14">
        <v>5</v>
      </c>
      <c r="D38" s="3"/>
      <c r="E38" s="14">
        <v>2</v>
      </c>
      <c r="F38" s="3"/>
      <c r="G38" s="14">
        <v>2</v>
      </c>
      <c r="H38" s="3"/>
      <c r="I38" s="3"/>
      <c r="J38" s="3"/>
      <c r="K38" s="3"/>
      <c r="L38" s="3"/>
      <c r="M38" s="3"/>
      <c r="N38" s="3"/>
      <c r="O38" s="3"/>
      <c r="P38" s="3"/>
      <c r="Q38" s="3"/>
      <c r="R38" s="3"/>
      <c r="S38" s="3"/>
      <c r="T38" s="3"/>
      <c r="U38" s="3"/>
      <c r="V38" s="3"/>
      <c r="W38" s="3"/>
      <c r="X38" s="3"/>
    </row>
    <row r="39" spans="1:24" ht="16.2" customHeight="1" x14ac:dyDescent="0.25">
      <c r="A39" s="116" t="s">
        <v>33</v>
      </c>
      <c r="B39" s="112"/>
      <c r="C39" s="12">
        <f>SUM(C33:C38)+C32</f>
        <v>288</v>
      </c>
      <c r="D39" s="3"/>
      <c r="E39" s="12">
        <f>SUM(E33:E38)+E32</f>
        <v>239</v>
      </c>
      <c r="F39" s="3"/>
      <c r="G39" s="12">
        <f>SUM(G33:G38)+G32</f>
        <v>211</v>
      </c>
      <c r="H39" s="3"/>
      <c r="I39" s="3"/>
      <c r="J39" s="3"/>
      <c r="K39" s="3"/>
      <c r="L39" s="3"/>
      <c r="M39" s="3"/>
      <c r="N39" s="3"/>
      <c r="O39" s="3"/>
      <c r="P39" s="3"/>
      <c r="Q39" s="3"/>
      <c r="R39" s="3"/>
      <c r="S39" s="3"/>
      <c r="T39" s="3"/>
      <c r="U39" s="3"/>
      <c r="V39" s="3"/>
      <c r="W39" s="3"/>
      <c r="X39" s="3"/>
    </row>
    <row r="40" spans="1:24" ht="16.2" customHeight="1" x14ac:dyDescent="0.25">
      <c r="A40" s="117" t="s">
        <v>34</v>
      </c>
      <c r="B40" s="112"/>
      <c r="C40" s="57">
        <v>126</v>
      </c>
      <c r="D40" s="3"/>
      <c r="E40" s="14">
        <v>62</v>
      </c>
      <c r="F40" s="3"/>
      <c r="G40" s="14">
        <v>65</v>
      </c>
      <c r="H40" s="3"/>
      <c r="I40" s="3"/>
      <c r="J40" s="3"/>
      <c r="K40" s="3"/>
      <c r="L40" s="3"/>
      <c r="M40" s="3"/>
      <c r="N40" s="3"/>
      <c r="O40" s="3"/>
      <c r="P40" s="3"/>
      <c r="Q40" s="3"/>
      <c r="R40" s="3"/>
      <c r="S40" s="3"/>
      <c r="T40" s="3"/>
      <c r="U40" s="3"/>
      <c r="V40" s="3"/>
      <c r="W40" s="3"/>
      <c r="X40" s="3"/>
    </row>
    <row r="41" spans="1:24" ht="16.2" customHeight="1" x14ac:dyDescent="0.25">
      <c r="A41" s="116" t="s">
        <v>35</v>
      </c>
      <c r="B41" s="120"/>
      <c r="C41" s="93">
        <f>C39-C40</f>
        <v>162</v>
      </c>
      <c r="D41" s="79"/>
      <c r="E41" s="76">
        <f>E39-E40</f>
        <v>177</v>
      </c>
      <c r="F41" s="79"/>
      <c r="G41" s="76">
        <f>G39-G40</f>
        <v>146</v>
      </c>
      <c r="H41" s="3"/>
      <c r="I41" s="3"/>
      <c r="J41" s="3"/>
      <c r="K41" s="3"/>
      <c r="L41" s="3"/>
      <c r="M41" s="3"/>
      <c r="N41" s="3"/>
      <c r="O41" s="3"/>
      <c r="P41" s="3"/>
      <c r="Q41" s="3"/>
      <c r="R41" s="3"/>
      <c r="S41" s="3"/>
      <c r="T41" s="3"/>
      <c r="U41" s="3"/>
      <c r="V41" s="3"/>
      <c r="W41" s="3"/>
      <c r="X41" s="3"/>
    </row>
    <row r="42" spans="1:24" ht="11.4" customHeight="1" x14ac:dyDescent="0.25">
      <c r="A42" s="120"/>
      <c r="B42" s="113"/>
      <c r="C42" s="89"/>
      <c r="D42" s="3"/>
      <c r="E42" s="3"/>
      <c r="F42" s="3"/>
      <c r="G42" s="3"/>
      <c r="H42" s="3"/>
      <c r="I42" s="3"/>
      <c r="J42" s="3"/>
      <c r="K42" s="3"/>
      <c r="L42" s="3"/>
      <c r="M42" s="3"/>
      <c r="N42" s="3"/>
      <c r="O42" s="3"/>
      <c r="P42" s="3"/>
      <c r="Q42" s="3"/>
      <c r="R42" s="3"/>
      <c r="S42" s="3"/>
      <c r="T42" s="3"/>
      <c r="U42" s="3"/>
      <c r="V42" s="3"/>
      <c r="W42" s="3"/>
      <c r="X42" s="3"/>
    </row>
    <row r="43" spans="1:24" ht="16.2" customHeight="1" x14ac:dyDescent="0.25">
      <c r="A43" s="116" t="s">
        <v>36</v>
      </c>
      <c r="B43" s="120"/>
      <c r="C43" s="89"/>
      <c r="D43" s="3"/>
      <c r="E43" s="3"/>
      <c r="F43" s="3"/>
      <c r="G43" s="3"/>
      <c r="H43" s="3"/>
      <c r="I43" s="3"/>
      <c r="J43" s="3"/>
      <c r="K43" s="3"/>
      <c r="L43" s="3"/>
      <c r="M43" s="3"/>
      <c r="N43" s="3"/>
      <c r="O43" s="3"/>
      <c r="P43" s="3"/>
      <c r="Q43" s="3"/>
      <c r="R43" s="3"/>
      <c r="S43" s="3"/>
      <c r="T43" s="3"/>
      <c r="U43" s="3"/>
      <c r="V43" s="3"/>
      <c r="W43" s="3"/>
      <c r="X43" s="3"/>
    </row>
    <row r="44" spans="1:24" ht="16.2" customHeight="1" x14ac:dyDescent="0.25">
      <c r="A44" s="117" t="s">
        <v>37</v>
      </c>
      <c r="B44" s="113"/>
      <c r="C44" s="94">
        <f>C41/C50</f>
        <v>0.97767048883524443</v>
      </c>
      <c r="D44" s="16"/>
      <c r="E44" s="77">
        <f>E41/E50</f>
        <v>1.0605152786099461</v>
      </c>
      <c r="F44" s="16"/>
      <c r="G44" s="77">
        <f>G41/G50</f>
        <v>0.88270858524788387</v>
      </c>
      <c r="H44" s="16"/>
      <c r="I44" s="3"/>
      <c r="J44" s="3"/>
      <c r="K44" s="3"/>
      <c r="L44" s="3"/>
      <c r="M44" s="3"/>
      <c r="N44" s="3"/>
      <c r="O44" s="3"/>
      <c r="P44" s="3"/>
      <c r="Q44" s="3"/>
      <c r="R44" s="3"/>
      <c r="S44" s="3"/>
      <c r="T44" s="3"/>
      <c r="U44" s="3"/>
      <c r="V44" s="3"/>
      <c r="W44" s="3"/>
      <c r="X44" s="3"/>
    </row>
    <row r="45" spans="1:24" ht="16.2" customHeight="1" x14ac:dyDescent="0.25">
      <c r="A45" s="117" t="s">
        <v>38</v>
      </c>
      <c r="B45" s="113"/>
      <c r="C45" s="94">
        <f>C41/C51</f>
        <v>0.96774193548387089</v>
      </c>
      <c r="D45" s="16"/>
      <c r="E45" s="77">
        <f>E41/E51</f>
        <v>1.0473372781065089</v>
      </c>
      <c r="F45" s="16"/>
      <c r="G45" s="77">
        <f>G41/G51</f>
        <v>0.86646884272997038</v>
      </c>
      <c r="H45" s="16"/>
      <c r="I45" s="3"/>
      <c r="J45" s="3"/>
      <c r="K45" s="3"/>
      <c r="L45" s="3"/>
      <c r="M45" s="3"/>
      <c r="N45" s="3"/>
      <c r="O45" s="3"/>
      <c r="P45" s="3"/>
      <c r="Q45" s="3"/>
      <c r="R45" s="3"/>
      <c r="S45" s="3"/>
      <c r="T45" s="3"/>
      <c r="U45" s="3"/>
      <c r="V45" s="3"/>
      <c r="W45" s="3"/>
      <c r="X45" s="3"/>
    </row>
    <row r="46" spans="1:24" ht="16.2" customHeight="1" x14ac:dyDescent="0.25">
      <c r="A46" s="117" t="s">
        <v>39</v>
      </c>
      <c r="B46" s="113"/>
      <c r="C46" s="95">
        <v>0</v>
      </c>
      <c r="D46" s="16"/>
      <c r="E46" s="74">
        <v>0.82</v>
      </c>
      <c r="F46" s="16"/>
      <c r="G46" s="74">
        <v>0.38</v>
      </c>
      <c r="H46" s="16"/>
      <c r="I46" s="3"/>
      <c r="J46" s="3"/>
      <c r="K46" s="3"/>
      <c r="L46" s="3"/>
      <c r="M46" s="3"/>
      <c r="N46" s="3"/>
      <c r="O46" s="3"/>
      <c r="P46" s="3"/>
      <c r="Q46" s="3"/>
      <c r="R46" s="3"/>
      <c r="S46" s="3"/>
      <c r="T46" s="3"/>
      <c r="U46" s="3"/>
      <c r="V46" s="3"/>
      <c r="W46" s="3"/>
      <c r="X46" s="3"/>
    </row>
    <row r="47" spans="1:24" ht="10.199999999999999" customHeight="1" x14ac:dyDescent="0.25">
      <c r="A47" s="113"/>
      <c r="B47" s="120"/>
      <c r="C47" s="3"/>
      <c r="D47" s="3"/>
      <c r="E47" s="3"/>
      <c r="F47" s="3"/>
      <c r="G47" s="3"/>
      <c r="H47" s="3"/>
      <c r="I47" s="3"/>
      <c r="J47" s="3"/>
      <c r="K47" s="3"/>
      <c r="L47" s="3"/>
      <c r="M47" s="3"/>
      <c r="N47" s="3"/>
      <c r="O47" s="3"/>
      <c r="P47" s="3"/>
      <c r="Q47" s="3"/>
      <c r="R47" s="3"/>
      <c r="S47" s="3"/>
      <c r="T47" s="3"/>
      <c r="U47" s="3"/>
      <c r="V47" s="3"/>
      <c r="W47" s="3"/>
      <c r="X47" s="3"/>
    </row>
    <row r="48" spans="1:24" ht="16.2" customHeight="1" x14ac:dyDescent="0.25">
      <c r="A48" s="116" t="s">
        <v>40</v>
      </c>
      <c r="B48" s="120"/>
      <c r="C48" s="3"/>
      <c r="D48" s="3"/>
      <c r="E48" s="3"/>
      <c r="F48" s="3"/>
      <c r="G48" s="3"/>
      <c r="H48" s="3"/>
      <c r="I48" s="3"/>
      <c r="J48" s="3"/>
      <c r="K48" s="3"/>
      <c r="L48" s="3"/>
      <c r="M48" s="3"/>
      <c r="N48" s="3"/>
      <c r="O48" s="3"/>
      <c r="P48" s="3"/>
      <c r="Q48" s="3"/>
      <c r="R48" s="3"/>
      <c r="S48" s="3"/>
      <c r="T48" s="3"/>
      <c r="U48" s="3"/>
      <c r="V48" s="3"/>
      <c r="W48" s="3"/>
      <c r="X48" s="3"/>
    </row>
    <row r="49" spans="1:24" ht="16.2" customHeight="1" x14ac:dyDescent="0.25">
      <c r="A49" s="116" t="s">
        <v>41</v>
      </c>
      <c r="B49" s="120"/>
      <c r="C49" s="3"/>
      <c r="D49" s="3"/>
      <c r="E49" s="3"/>
      <c r="F49" s="3"/>
      <c r="G49" s="3"/>
      <c r="H49" s="3"/>
      <c r="I49" s="3"/>
      <c r="J49" s="3"/>
      <c r="K49" s="3"/>
      <c r="L49" s="3"/>
      <c r="M49" s="3"/>
      <c r="N49" s="3"/>
      <c r="O49" s="3"/>
      <c r="P49" s="3"/>
      <c r="Q49" s="3"/>
      <c r="R49" s="3"/>
      <c r="S49" s="3"/>
      <c r="T49" s="3"/>
      <c r="U49" s="3"/>
      <c r="V49" s="3"/>
      <c r="W49" s="3"/>
      <c r="X49" s="3"/>
    </row>
    <row r="50" spans="1:24" ht="16.2" customHeight="1" x14ac:dyDescent="0.25">
      <c r="A50" s="117" t="s">
        <v>42</v>
      </c>
      <c r="B50" s="113"/>
      <c r="C50" s="17">
        <v>165.7</v>
      </c>
      <c r="D50" s="3"/>
      <c r="E50" s="18">
        <v>166.9</v>
      </c>
      <c r="F50" s="3"/>
      <c r="G50" s="18">
        <v>165.4</v>
      </c>
      <c r="H50" s="3"/>
      <c r="I50" s="3"/>
      <c r="J50" s="3"/>
      <c r="K50" s="3"/>
      <c r="L50" s="3"/>
      <c r="M50" s="3"/>
      <c r="N50" s="3"/>
      <c r="O50" s="3"/>
      <c r="P50" s="3"/>
      <c r="Q50" s="3"/>
      <c r="R50" s="3"/>
      <c r="S50" s="3"/>
      <c r="T50" s="3"/>
      <c r="U50" s="3"/>
      <c r="V50" s="3"/>
      <c r="W50" s="3"/>
      <c r="X50" s="3"/>
    </row>
    <row r="51" spans="1:24" ht="16.2" customHeight="1" x14ac:dyDescent="0.25">
      <c r="A51" s="117" t="s">
        <v>43</v>
      </c>
      <c r="B51" s="113"/>
      <c r="C51" s="18">
        <v>167.4</v>
      </c>
      <c r="D51" s="3"/>
      <c r="E51" s="17">
        <v>169</v>
      </c>
      <c r="F51" s="3"/>
      <c r="G51" s="18">
        <v>168.5</v>
      </c>
      <c r="H51" s="3"/>
      <c r="I51" s="3"/>
      <c r="J51" s="3"/>
      <c r="K51" s="3"/>
      <c r="L51" s="3"/>
      <c r="M51" s="3"/>
      <c r="N51" s="3"/>
      <c r="O51" s="3"/>
      <c r="P51" s="3"/>
      <c r="Q51" s="3"/>
      <c r="R51" s="3"/>
      <c r="S51" s="3"/>
      <c r="T51" s="3"/>
      <c r="U51" s="3"/>
      <c r="V51" s="3"/>
      <c r="W51" s="3"/>
      <c r="X51" s="3"/>
    </row>
    <row r="52" spans="1:24" ht="16.2" customHeight="1" x14ac:dyDescent="0.25"/>
    <row r="53" spans="1:24" ht="16.2" customHeight="1" x14ac:dyDescent="0.25"/>
    <row r="54" spans="1:24" ht="16.2" customHeight="1" x14ac:dyDescent="0.25"/>
    <row r="55" spans="1:24" ht="16.2" customHeight="1" x14ac:dyDescent="0.25"/>
    <row r="56" spans="1:24" ht="16.2" customHeight="1" x14ac:dyDescent="0.25"/>
    <row r="57" spans="1:24" ht="16.2" customHeight="1" x14ac:dyDescent="0.25"/>
    <row r="58" spans="1:24" ht="16.2" customHeight="1" x14ac:dyDescent="0.25"/>
    <row r="59" spans="1:24" ht="16.2" customHeight="1" x14ac:dyDescent="0.25"/>
    <row r="60" spans="1:24" ht="16.2" customHeight="1" x14ac:dyDescent="0.25"/>
    <row r="61" spans="1:24" ht="16.2" customHeight="1" x14ac:dyDescent="0.25"/>
    <row r="62" spans="1:24" ht="16.2" customHeight="1" x14ac:dyDescent="0.25"/>
    <row r="63" spans="1:24" ht="16.2" customHeight="1" x14ac:dyDescent="0.25"/>
    <row r="64" spans="1:24" ht="16.2" customHeight="1" x14ac:dyDescent="0.25"/>
    <row r="65" ht="16.2" customHeight="1" x14ac:dyDescent="0.25"/>
    <row r="66" ht="16.2" customHeight="1" x14ac:dyDescent="0.25"/>
    <row r="67" ht="16.2" customHeight="1" x14ac:dyDescent="0.25"/>
    <row r="68" ht="16.2" customHeight="1" x14ac:dyDescent="0.25"/>
    <row r="69" ht="16.2" customHeight="1" x14ac:dyDescent="0.25"/>
    <row r="70" ht="16.2" customHeight="1" x14ac:dyDescent="0.25"/>
    <row r="71" ht="16.2" customHeight="1" x14ac:dyDescent="0.25"/>
    <row r="72" ht="16.2" customHeight="1" x14ac:dyDescent="0.25"/>
    <row r="73" ht="16.2" customHeight="1" x14ac:dyDescent="0.25"/>
    <row r="74" ht="16.2" customHeight="1" x14ac:dyDescent="0.25"/>
    <row r="75" ht="16.2" customHeight="1" x14ac:dyDescent="0.25"/>
    <row r="76" ht="16.2" customHeight="1" x14ac:dyDescent="0.25"/>
    <row r="77" ht="16.2" customHeight="1" x14ac:dyDescent="0.25"/>
    <row r="78" ht="16.2" customHeight="1" x14ac:dyDescent="0.25"/>
    <row r="79" ht="16.2" customHeight="1" x14ac:dyDescent="0.25"/>
    <row r="80" ht="16.2" customHeight="1" x14ac:dyDescent="0.25"/>
    <row r="81" ht="16.2" customHeight="1" x14ac:dyDescent="0.25"/>
    <row r="82" ht="16.2" customHeight="1" x14ac:dyDescent="0.25"/>
    <row r="83" ht="16.2" customHeight="1" x14ac:dyDescent="0.25"/>
    <row r="84" ht="16.2" customHeight="1" x14ac:dyDescent="0.25"/>
    <row r="85" ht="16.2" customHeight="1" x14ac:dyDescent="0.25"/>
    <row r="86" ht="16.2" customHeight="1" x14ac:dyDescent="0.25"/>
    <row r="87" ht="16.2" customHeight="1" x14ac:dyDescent="0.25"/>
    <row r="88" ht="16.2" customHeight="1" x14ac:dyDescent="0.25"/>
    <row r="89" ht="16.2" customHeight="1" x14ac:dyDescent="0.25"/>
    <row r="90" ht="16.2" customHeight="1" x14ac:dyDescent="0.25"/>
    <row r="91" ht="16.2" customHeight="1" x14ac:dyDescent="0.25"/>
    <row r="92" ht="16.2" customHeight="1" x14ac:dyDescent="0.25"/>
    <row r="93" ht="16.2" customHeight="1" x14ac:dyDescent="0.25"/>
    <row r="94" ht="16.2" customHeight="1" x14ac:dyDescent="0.25"/>
    <row r="95" ht="16.2" customHeight="1" x14ac:dyDescent="0.25"/>
    <row r="96" ht="16.2" customHeight="1" x14ac:dyDescent="0.25"/>
    <row r="97" ht="16.2" customHeight="1" x14ac:dyDescent="0.25"/>
  </sheetData>
  <mergeCells count="50">
    <mergeCell ref="A42:B42"/>
    <mergeCell ref="A43:B43"/>
    <mergeCell ref="A44:B44"/>
    <mergeCell ref="A50:B50"/>
    <mergeCell ref="A51:B51"/>
    <mergeCell ref="A45:B45"/>
    <mergeCell ref="A46:B46"/>
    <mergeCell ref="A47:B47"/>
    <mergeCell ref="A48:B48"/>
    <mergeCell ref="A49:B49"/>
    <mergeCell ref="A37:B37"/>
    <mergeCell ref="A38:B38"/>
    <mergeCell ref="A39:B39"/>
    <mergeCell ref="A40:B40"/>
    <mergeCell ref="A41:B41"/>
    <mergeCell ref="A32:B32"/>
    <mergeCell ref="A33:B33"/>
    <mergeCell ref="A34:B34"/>
    <mergeCell ref="A35:B35"/>
    <mergeCell ref="A36:B36"/>
    <mergeCell ref="A26:B26"/>
    <mergeCell ref="A27:B27"/>
    <mergeCell ref="A28:B28"/>
    <mergeCell ref="A29:B29"/>
    <mergeCell ref="A30:B30"/>
    <mergeCell ref="A21:B21"/>
    <mergeCell ref="A22:B22"/>
    <mergeCell ref="A23:B23"/>
    <mergeCell ref="A24:B24"/>
    <mergeCell ref="A25:B25"/>
    <mergeCell ref="A15:B15"/>
    <mergeCell ref="A16:B16"/>
    <mergeCell ref="A17:B17"/>
    <mergeCell ref="A18:B18"/>
    <mergeCell ref="A20:B20"/>
    <mergeCell ref="A10:B10"/>
    <mergeCell ref="A11:B11"/>
    <mergeCell ref="A12:B12"/>
    <mergeCell ref="A13:B13"/>
    <mergeCell ref="A14:B14"/>
    <mergeCell ref="A6:B6"/>
    <mergeCell ref="C6:G6"/>
    <mergeCell ref="A7:B7"/>
    <mergeCell ref="A8:B8"/>
    <mergeCell ref="A9:B9"/>
    <mergeCell ref="A1:H1"/>
    <mergeCell ref="A2:H2"/>
    <mergeCell ref="A3:H3"/>
    <mergeCell ref="A4:H4"/>
    <mergeCell ref="A5:B5"/>
  </mergeCells>
  <printOptions horizontalCentered="1"/>
  <pageMargins left="0.25" right="0.25" top="0.75" bottom="0.75" header="0.3" footer="0.3"/>
  <pageSetup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2"/>
  <sheetViews>
    <sheetView showGridLines="0" topLeftCell="A22" zoomScaleNormal="100" workbookViewId="0">
      <selection activeCell="K1" sqref="K1"/>
    </sheetView>
  </sheetViews>
  <sheetFormatPr defaultColWidth="21.44140625" defaultRowHeight="13.2" x14ac:dyDescent="0.25"/>
  <cols>
    <col min="1" max="1" width="3.44140625" customWidth="1"/>
    <col min="2" max="2" width="3.77734375" customWidth="1"/>
    <col min="3" max="3" width="2" customWidth="1"/>
    <col min="4" max="4" width="73.33203125" customWidth="1"/>
    <col min="5" max="5" width="16.109375" customWidth="1"/>
    <col min="6" max="6" width="2.109375" customWidth="1"/>
    <col min="7" max="7" width="16.109375" customWidth="1"/>
    <col min="8" max="8" width="2.109375" customWidth="1"/>
    <col min="9" max="9" width="16.109375" customWidth="1"/>
    <col min="10" max="10" width="2.109375" customWidth="1"/>
  </cols>
  <sheetData>
    <row r="1" spans="1:25" x14ac:dyDescent="0.25">
      <c r="A1" s="110" t="s">
        <v>0</v>
      </c>
      <c r="B1" s="112"/>
      <c r="C1" s="111"/>
      <c r="D1" s="111"/>
      <c r="E1" s="112"/>
      <c r="F1" s="112"/>
      <c r="G1" s="112"/>
      <c r="H1" s="112"/>
      <c r="I1" s="112"/>
      <c r="J1" s="112"/>
      <c r="K1" s="3"/>
      <c r="L1" s="3"/>
      <c r="M1" s="3"/>
      <c r="N1" s="3"/>
      <c r="O1" s="3"/>
      <c r="P1" s="3"/>
      <c r="Q1" s="3"/>
      <c r="R1" s="3"/>
      <c r="S1" s="3"/>
      <c r="T1" s="3"/>
      <c r="U1" s="3"/>
      <c r="V1" s="3"/>
      <c r="W1" s="3"/>
      <c r="X1" s="3"/>
      <c r="Y1" s="3"/>
    </row>
    <row r="2" spans="1:25" x14ac:dyDescent="0.25">
      <c r="A2" s="110" t="s">
        <v>44</v>
      </c>
      <c r="B2" s="112"/>
      <c r="C2" s="111"/>
      <c r="D2" s="111"/>
      <c r="E2" s="112"/>
      <c r="F2" s="112"/>
      <c r="G2" s="112"/>
      <c r="H2" s="112"/>
      <c r="I2" s="112"/>
      <c r="J2" s="112"/>
      <c r="K2" s="3"/>
      <c r="L2" s="3"/>
      <c r="M2" s="3"/>
      <c r="N2" s="3"/>
      <c r="O2" s="3"/>
      <c r="P2" s="3"/>
      <c r="Q2" s="3"/>
      <c r="R2" s="3"/>
      <c r="S2" s="3"/>
      <c r="T2" s="3"/>
      <c r="U2" s="3"/>
      <c r="V2" s="3"/>
      <c r="W2" s="3"/>
      <c r="X2" s="3"/>
      <c r="Y2" s="3"/>
    </row>
    <row r="3" spans="1:25" x14ac:dyDescent="0.25">
      <c r="A3" s="110" t="s">
        <v>45</v>
      </c>
      <c r="B3" s="112"/>
      <c r="C3" s="111"/>
      <c r="D3" s="111"/>
      <c r="E3" s="112"/>
      <c r="F3" s="112"/>
      <c r="G3" s="112"/>
      <c r="H3" s="112"/>
      <c r="I3" s="112"/>
      <c r="J3" s="112"/>
      <c r="K3" s="3"/>
      <c r="L3" s="3"/>
      <c r="M3" s="3"/>
      <c r="N3" s="3"/>
      <c r="O3" s="3"/>
      <c r="P3" s="3"/>
      <c r="Q3" s="3"/>
      <c r="R3" s="3"/>
      <c r="S3" s="3"/>
      <c r="T3" s="3"/>
      <c r="U3" s="3"/>
      <c r="V3" s="3"/>
      <c r="W3" s="3"/>
      <c r="X3" s="3"/>
      <c r="Y3" s="3"/>
    </row>
    <row r="4" spans="1:25" x14ac:dyDescent="0.25">
      <c r="A4" s="110" t="s">
        <v>3</v>
      </c>
      <c r="B4" s="112"/>
      <c r="C4" s="112"/>
      <c r="D4" s="112"/>
      <c r="E4" s="112"/>
      <c r="F4" s="112"/>
      <c r="G4" s="112"/>
      <c r="H4" s="112"/>
      <c r="I4" s="112"/>
      <c r="J4" s="112"/>
    </row>
    <row r="5" spans="1:25" x14ac:dyDescent="0.25">
      <c r="A5" s="3"/>
      <c r="B5" s="3"/>
      <c r="C5" s="3"/>
      <c r="D5" s="3"/>
      <c r="E5" s="3"/>
      <c r="F5" s="3"/>
      <c r="G5" s="3"/>
      <c r="H5" s="3"/>
      <c r="I5" s="3"/>
      <c r="J5" s="3"/>
    </row>
    <row r="6" spans="1:25" x14ac:dyDescent="0.25">
      <c r="A6" s="3"/>
      <c r="B6" s="3"/>
      <c r="C6" s="3"/>
      <c r="D6" s="3"/>
      <c r="E6" s="114" t="s">
        <v>46</v>
      </c>
      <c r="F6" s="115"/>
      <c r="G6" s="115"/>
      <c r="H6" s="115"/>
      <c r="I6" s="115"/>
      <c r="J6" s="3"/>
    </row>
    <row r="7" spans="1:25" x14ac:dyDescent="0.25">
      <c r="A7" s="3"/>
      <c r="B7" s="3"/>
      <c r="C7" s="3"/>
      <c r="D7" s="3"/>
      <c r="E7" s="6" t="s">
        <v>5</v>
      </c>
      <c r="F7" s="19"/>
      <c r="G7" s="7">
        <v>43190</v>
      </c>
      <c r="H7" s="19"/>
      <c r="I7" s="7">
        <v>42916</v>
      </c>
      <c r="J7" s="3"/>
    </row>
    <row r="8" spans="1:25" x14ac:dyDescent="0.25">
      <c r="A8" s="3"/>
      <c r="B8" s="3"/>
      <c r="C8" s="3"/>
      <c r="D8" s="3"/>
      <c r="E8" s="4" t="s">
        <v>6</v>
      </c>
      <c r="F8" s="2"/>
      <c r="G8" s="8">
        <v>43190</v>
      </c>
      <c r="H8" s="2"/>
      <c r="I8" s="8">
        <v>42916</v>
      </c>
      <c r="J8" s="3"/>
    </row>
    <row r="9" spans="1:25" ht="18.75" customHeight="1" x14ac:dyDescent="0.25">
      <c r="A9" s="116" t="s">
        <v>47</v>
      </c>
      <c r="B9" s="112"/>
      <c r="C9" s="120"/>
      <c r="D9" s="112"/>
      <c r="E9" s="19"/>
      <c r="F9" s="3"/>
      <c r="G9" s="19"/>
      <c r="H9" s="3"/>
      <c r="I9" s="19"/>
      <c r="J9" s="3"/>
    </row>
    <row r="10" spans="1:25" ht="18.75" customHeight="1" x14ac:dyDescent="0.25">
      <c r="A10" s="3"/>
      <c r="B10" s="116" t="s">
        <v>48</v>
      </c>
      <c r="C10" s="120"/>
      <c r="D10" s="112"/>
      <c r="E10" s="20">
        <v>201</v>
      </c>
      <c r="F10" s="3"/>
      <c r="G10" s="20">
        <v>231</v>
      </c>
      <c r="H10" s="3"/>
      <c r="I10" s="20">
        <v>191</v>
      </c>
      <c r="J10" s="3"/>
    </row>
    <row r="11" spans="1:25" ht="18.75" customHeight="1" x14ac:dyDescent="0.25">
      <c r="A11" s="3"/>
      <c r="B11" s="117" t="s">
        <v>49</v>
      </c>
      <c r="C11" s="113"/>
      <c r="D11" s="112"/>
      <c r="E11" s="3"/>
      <c r="F11" s="3"/>
      <c r="G11" s="3"/>
      <c r="H11" s="3"/>
      <c r="I11" s="3"/>
      <c r="J11" s="3"/>
    </row>
    <row r="12" spans="1:25" ht="18.75" customHeight="1" x14ac:dyDescent="0.25">
      <c r="A12" s="3"/>
      <c r="C12" s="3"/>
      <c r="D12" s="11" t="s">
        <v>10</v>
      </c>
      <c r="E12" s="21">
        <v>-119</v>
      </c>
      <c r="F12" s="3"/>
      <c r="G12" s="21">
        <v>-137</v>
      </c>
      <c r="H12" s="3"/>
      <c r="I12" s="21">
        <v>-115</v>
      </c>
      <c r="J12" s="3"/>
    </row>
    <row r="13" spans="1:25" ht="18.75" customHeight="1" x14ac:dyDescent="0.25">
      <c r="A13" s="3"/>
      <c r="C13" s="3"/>
      <c r="D13" s="11" t="s">
        <v>11</v>
      </c>
      <c r="E13" s="22">
        <v>-10</v>
      </c>
      <c r="F13" s="3"/>
      <c r="G13" s="22">
        <v>-16</v>
      </c>
      <c r="H13" s="3"/>
      <c r="I13" s="22">
        <v>-9</v>
      </c>
      <c r="J13" s="3"/>
    </row>
    <row r="14" spans="1:25" ht="18.75" customHeight="1" x14ac:dyDescent="0.25">
      <c r="A14" s="3"/>
      <c r="C14" s="116" t="s">
        <v>50</v>
      </c>
      <c r="D14" s="112"/>
      <c r="E14" s="21">
        <f>SUM(E10:E13)</f>
        <v>72</v>
      </c>
      <c r="F14" s="3"/>
      <c r="G14" s="21">
        <f>SUM(G10:G13)</f>
        <v>78</v>
      </c>
      <c r="H14" s="3"/>
      <c r="I14" s="21">
        <f>SUM(I10:I13)</f>
        <v>67</v>
      </c>
      <c r="J14" s="3"/>
    </row>
    <row r="15" spans="1:25" ht="18.75" customHeight="1" x14ac:dyDescent="0.25">
      <c r="A15" s="3"/>
      <c r="B15" s="116" t="s">
        <v>51</v>
      </c>
      <c r="C15" s="120"/>
      <c r="D15" s="120"/>
      <c r="E15" s="41">
        <v>351</v>
      </c>
      <c r="F15" s="3"/>
      <c r="G15" s="21">
        <v>402</v>
      </c>
      <c r="H15" s="3"/>
      <c r="I15" s="21">
        <v>333</v>
      </c>
      <c r="J15" s="3"/>
    </row>
    <row r="16" spans="1:25" ht="18.75" customHeight="1" x14ac:dyDescent="0.25">
      <c r="A16" s="3"/>
      <c r="B16" s="117" t="s">
        <v>49</v>
      </c>
      <c r="C16" s="113"/>
      <c r="D16" s="113"/>
      <c r="E16" s="3"/>
      <c r="F16" s="3"/>
      <c r="G16" s="3"/>
      <c r="H16" s="3"/>
      <c r="I16" s="3"/>
      <c r="J16" s="3"/>
    </row>
    <row r="17" spans="1:10" ht="18.75" customHeight="1" x14ac:dyDescent="0.25">
      <c r="A17" s="3"/>
      <c r="C17" s="3"/>
      <c r="D17" s="11" t="s">
        <v>10</v>
      </c>
      <c r="E17" s="41">
        <v>-187</v>
      </c>
      <c r="F17" s="3"/>
      <c r="G17" s="21">
        <v>-208</v>
      </c>
      <c r="H17" s="3"/>
      <c r="I17" s="21">
        <v>-185</v>
      </c>
      <c r="J17" s="3"/>
    </row>
    <row r="18" spans="1:10" ht="18.75" customHeight="1" x14ac:dyDescent="0.25">
      <c r="A18" s="3"/>
      <c r="C18" s="3"/>
      <c r="D18" s="11" t="s">
        <v>11</v>
      </c>
      <c r="E18" s="22">
        <v>-93</v>
      </c>
      <c r="F18" s="3"/>
      <c r="G18" s="22">
        <v>-120</v>
      </c>
      <c r="H18" s="3"/>
      <c r="I18" s="22">
        <v>-84</v>
      </c>
      <c r="J18" s="3"/>
    </row>
    <row r="19" spans="1:10" ht="18.75" customHeight="1" x14ac:dyDescent="0.25">
      <c r="A19" s="3"/>
      <c r="C19" s="116" t="s">
        <v>52</v>
      </c>
      <c r="D19" s="112"/>
      <c r="E19" s="21">
        <f>SUM(E15:E18)</f>
        <v>71</v>
      </c>
      <c r="F19" s="3"/>
      <c r="G19" s="21">
        <f>SUM(G15:G18)</f>
        <v>74</v>
      </c>
      <c r="H19" s="3"/>
      <c r="I19" s="21">
        <f>SUM(I15:I18)</f>
        <v>64</v>
      </c>
      <c r="J19" s="3"/>
    </row>
    <row r="20" spans="1:10" ht="16.95" customHeight="1" x14ac:dyDescent="0.25">
      <c r="A20" s="3"/>
      <c r="B20" s="116" t="s">
        <v>53</v>
      </c>
      <c r="C20" s="120"/>
      <c r="D20" s="120"/>
      <c r="E20" s="21">
        <v>24</v>
      </c>
      <c r="F20" s="3"/>
      <c r="G20" s="21">
        <v>27</v>
      </c>
      <c r="H20" s="3"/>
      <c r="I20" s="21">
        <v>24</v>
      </c>
      <c r="J20" s="3"/>
    </row>
    <row r="21" spans="1:10" ht="18.75" customHeight="1" x14ac:dyDescent="0.25">
      <c r="A21" s="3"/>
      <c r="B21" s="117" t="s">
        <v>49</v>
      </c>
      <c r="C21" s="113"/>
      <c r="D21" s="113"/>
      <c r="E21" s="3"/>
      <c r="F21" s="3"/>
      <c r="G21" s="3"/>
      <c r="H21" s="3"/>
      <c r="I21" s="3"/>
      <c r="J21" s="3"/>
    </row>
    <row r="22" spans="1:10" ht="18.75" customHeight="1" x14ac:dyDescent="0.25">
      <c r="A22" s="3"/>
      <c r="C22" s="3"/>
      <c r="D22" s="11" t="s">
        <v>10</v>
      </c>
      <c r="E22" s="21">
        <v>-2</v>
      </c>
      <c r="F22" s="3"/>
      <c r="G22" s="21">
        <v>-3</v>
      </c>
      <c r="H22" s="3"/>
      <c r="I22" s="21">
        <v>-4</v>
      </c>
      <c r="J22" s="3"/>
    </row>
    <row r="23" spans="1:10" ht="17.25" customHeight="1" x14ac:dyDescent="0.25">
      <c r="A23" s="3"/>
      <c r="C23" s="3"/>
      <c r="D23" s="11" t="s">
        <v>11</v>
      </c>
      <c r="E23" s="22">
        <v>-1</v>
      </c>
      <c r="F23" s="3"/>
      <c r="G23" s="22">
        <v>-1</v>
      </c>
      <c r="H23" s="3"/>
      <c r="I23" s="22">
        <v>-1</v>
      </c>
      <c r="J23" s="3"/>
    </row>
    <row r="24" spans="1:10" ht="17.25" customHeight="1" x14ac:dyDescent="0.25">
      <c r="A24" s="3"/>
      <c r="C24" s="116" t="s">
        <v>54</v>
      </c>
      <c r="D24" s="112"/>
      <c r="E24" s="21">
        <f>SUM(E20:E23)</f>
        <v>21</v>
      </c>
      <c r="F24" s="3"/>
      <c r="G24" s="21">
        <f>SUM(G20:G23)</f>
        <v>23</v>
      </c>
      <c r="H24" s="3"/>
      <c r="I24" s="21">
        <f>SUM(I20:I23)</f>
        <v>19</v>
      </c>
      <c r="J24" s="3"/>
    </row>
    <row r="25" spans="1:10" ht="18.75" customHeight="1" x14ac:dyDescent="0.25">
      <c r="A25" s="3"/>
      <c r="B25" s="116" t="s">
        <v>55</v>
      </c>
      <c r="C25" s="120"/>
      <c r="D25" s="120"/>
      <c r="E25" s="22">
        <v>73</v>
      </c>
      <c r="F25" s="3"/>
      <c r="G25" s="22">
        <v>75</v>
      </c>
      <c r="H25" s="3"/>
      <c r="I25" s="22">
        <v>72</v>
      </c>
      <c r="J25" s="3"/>
    </row>
    <row r="26" spans="1:10" ht="18.75" customHeight="1" x14ac:dyDescent="0.25">
      <c r="A26" s="3"/>
      <c r="C26" s="116" t="s">
        <v>56</v>
      </c>
      <c r="D26" s="112"/>
      <c r="E26" s="22">
        <f>E25+E24+E19+E14</f>
        <v>237</v>
      </c>
      <c r="F26" s="3"/>
      <c r="G26" s="22">
        <f>G25+G24+G19+G14</f>
        <v>250</v>
      </c>
      <c r="H26" s="3"/>
      <c r="I26" s="22">
        <f>I25+I24+I19+I14</f>
        <v>222</v>
      </c>
      <c r="J26" s="3"/>
    </row>
    <row r="27" spans="1:10" ht="18.75" customHeight="1" x14ac:dyDescent="0.25">
      <c r="A27" s="116" t="s">
        <v>57</v>
      </c>
      <c r="B27" s="112"/>
      <c r="C27" s="120"/>
      <c r="D27" s="120"/>
      <c r="E27" s="3"/>
      <c r="F27" s="3"/>
      <c r="G27" s="3"/>
      <c r="H27" s="3"/>
      <c r="I27" s="3"/>
      <c r="J27" s="3"/>
    </row>
    <row r="28" spans="1:10" ht="18.75" customHeight="1" x14ac:dyDescent="0.25">
      <c r="A28" s="3"/>
      <c r="B28" s="116" t="s">
        <v>58</v>
      </c>
      <c r="C28" s="120"/>
      <c r="D28" s="120"/>
      <c r="E28" s="21">
        <v>59</v>
      </c>
      <c r="F28" s="3"/>
      <c r="G28" s="21">
        <v>60</v>
      </c>
      <c r="H28" s="3"/>
      <c r="I28" s="21">
        <v>57</v>
      </c>
      <c r="J28" s="3"/>
    </row>
    <row r="29" spans="1:10" ht="18.75" customHeight="1" x14ac:dyDescent="0.25">
      <c r="A29" s="3"/>
      <c r="B29" s="116" t="s">
        <v>59</v>
      </c>
      <c r="C29" s="120"/>
      <c r="D29" s="120"/>
      <c r="E29" s="22">
        <v>72</v>
      </c>
      <c r="F29" s="3"/>
      <c r="G29" s="22">
        <v>72</v>
      </c>
      <c r="H29" s="3"/>
      <c r="I29" s="22">
        <v>65</v>
      </c>
      <c r="J29" s="3"/>
    </row>
    <row r="30" spans="1:10" ht="18.75" customHeight="1" x14ac:dyDescent="0.25">
      <c r="A30" s="3"/>
      <c r="C30" s="116" t="s">
        <v>60</v>
      </c>
      <c r="D30" s="112"/>
      <c r="E30" s="22">
        <f>SUM(E28:E29)</f>
        <v>131</v>
      </c>
      <c r="F30" s="3"/>
      <c r="G30" s="22">
        <f>SUM(G28:G29)</f>
        <v>132</v>
      </c>
      <c r="H30" s="3"/>
      <c r="I30" s="22">
        <f>SUM(I28:I29)</f>
        <v>122</v>
      </c>
      <c r="J30" s="3"/>
    </row>
    <row r="31" spans="1:10" ht="18.75" customHeight="1" x14ac:dyDescent="0.25">
      <c r="A31" s="116" t="s">
        <v>61</v>
      </c>
      <c r="B31" s="112"/>
      <c r="C31" s="120"/>
      <c r="D31" s="120"/>
      <c r="E31" s="3"/>
      <c r="F31" s="3"/>
      <c r="G31" s="3"/>
      <c r="H31" s="3"/>
      <c r="I31" s="3"/>
      <c r="J31" s="3"/>
    </row>
    <row r="32" spans="1:10" ht="18.75" customHeight="1" x14ac:dyDescent="0.25">
      <c r="A32" s="3"/>
      <c r="B32" s="116" t="s">
        <v>62</v>
      </c>
      <c r="C32" s="120"/>
      <c r="D32" s="120"/>
      <c r="E32" s="21">
        <v>98</v>
      </c>
      <c r="F32" s="3"/>
      <c r="G32" s="21">
        <v>100</v>
      </c>
      <c r="H32" s="3"/>
      <c r="I32" s="21">
        <v>90</v>
      </c>
      <c r="J32" s="3"/>
    </row>
    <row r="33" spans="1:12" ht="18.75" customHeight="1" x14ac:dyDescent="0.25">
      <c r="A33" s="3"/>
      <c r="B33" s="116" t="s">
        <v>63</v>
      </c>
      <c r="C33" s="120"/>
      <c r="D33" s="120"/>
      <c r="E33" s="21">
        <v>50</v>
      </c>
      <c r="F33" s="3"/>
      <c r="G33" s="21">
        <v>50</v>
      </c>
      <c r="H33" s="3"/>
      <c r="I33" s="21">
        <v>43</v>
      </c>
      <c r="J33" s="3"/>
    </row>
    <row r="34" spans="1:12" ht="18.75" customHeight="1" x14ac:dyDescent="0.25">
      <c r="A34" s="3"/>
      <c r="B34" s="116" t="s">
        <v>166</v>
      </c>
      <c r="C34" s="120"/>
      <c r="D34" s="120"/>
      <c r="E34" s="22">
        <v>27</v>
      </c>
      <c r="F34" s="3"/>
      <c r="G34" s="22">
        <v>24</v>
      </c>
      <c r="H34" s="3"/>
      <c r="I34" s="22">
        <v>11</v>
      </c>
      <c r="J34" s="3"/>
      <c r="L34" s="40"/>
    </row>
    <row r="35" spans="1:12" ht="18.75" customHeight="1" x14ac:dyDescent="0.25">
      <c r="A35" s="3"/>
      <c r="C35" s="116" t="s">
        <v>64</v>
      </c>
      <c r="D35" s="112"/>
      <c r="E35" s="21">
        <f>SUM(E32:E34)</f>
        <v>175</v>
      </c>
      <c r="F35" s="3"/>
      <c r="G35" s="21">
        <f>SUM(G32:G34)</f>
        <v>174</v>
      </c>
      <c r="H35" s="3"/>
      <c r="I35" s="21">
        <f>SUM(I32:I34)</f>
        <v>144</v>
      </c>
      <c r="J35" s="3"/>
      <c r="L35" s="40"/>
    </row>
    <row r="36" spans="1:12" ht="18.75" customHeight="1" x14ac:dyDescent="0.25">
      <c r="A36" s="116" t="s">
        <v>65</v>
      </c>
      <c r="B36" s="112"/>
      <c r="C36" s="120"/>
      <c r="D36" s="120"/>
      <c r="E36" s="21">
        <v>66</v>
      </c>
      <c r="F36" s="3"/>
      <c r="G36" s="21">
        <v>60</v>
      </c>
      <c r="H36" s="3"/>
      <c r="I36" s="21">
        <v>58</v>
      </c>
      <c r="J36" s="3"/>
    </row>
    <row r="37" spans="1:12" ht="18.75" customHeight="1" x14ac:dyDescent="0.25">
      <c r="A37" s="116" t="s">
        <v>159</v>
      </c>
      <c r="B37" s="112"/>
      <c r="C37" s="120"/>
      <c r="D37" s="120"/>
      <c r="E37" s="22">
        <v>6</v>
      </c>
      <c r="F37" s="81"/>
      <c r="G37" s="22">
        <v>50</v>
      </c>
      <c r="H37" s="81"/>
      <c r="I37" s="22">
        <v>50</v>
      </c>
      <c r="J37" s="3"/>
    </row>
    <row r="38" spans="1:12" ht="18.75" customHeight="1" x14ac:dyDescent="0.25">
      <c r="A38" s="116" t="s">
        <v>66</v>
      </c>
      <c r="B38" s="112"/>
      <c r="C38" s="120"/>
      <c r="D38" s="120"/>
      <c r="E38" s="23">
        <f>E36+E35+E30+E26+E37</f>
        <v>615</v>
      </c>
      <c r="F38" s="3"/>
      <c r="G38" s="24">
        <f>G36+G35+G30+G26+G37</f>
        <v>666</v>
      </c>
      <c r="H38" s="3"/>
      <c r="I38" s="24">
        <f>I36+I35+I30+I26+I37</f>
        <v>596</v>
      </c>
      <c r="J38" s="3"/>
    </row>
    <row r="39" spans="1:12" ht="18.75" customHeight="1" x14ac:dyDescent="0.25">
      <c r="A39" s="3"/>
      <c r="B39" s="3"/>
      <c r="C39" s="3"/>
      <c r="D39" s="3"/>
      <c r="E39" s="3"/>
      <c r="F39" s="3"/>
      <c r="G39" s="3"/>
      <c r="H39" s="3"/>
      <c r="I39" s="3"/>
      <c r="J39" s="3"/>
    </row>
    <row r="40" spans="1:12" ht="18.75" customHeight="1" x14ac:dyDescent="0.25"/>
    <row r="41" spans="1:12" ht="18.75" customHeight="1" x14ac:dyDescent="0.25"/>
    <row r="42" spans="1:12" ht="18.75" customHeight="1" x14ac:dyDescent="0.25"/>
    <row r="43" spans="1:12" ht="18.75" customHeight="1" x14ac:dyDescent="0.25"/>
    <row r="44" spans="1:12" ht="18.75" customHeight="1" x14ac:dyDescent="0.25"/>
    <row r="45" spans="1:12" ht="18.75" customHeight="1" x14ac:dyDescent="0.25"/>
    <row r="46" spans="1:12" ht="18.75" customHeight="1" x14ac:dyDescent="0.25"/>
    <row r="47" spans="1:12" ht="18.75" customHeight="1" x14ac:dyDescent="0.25"/>
    <row r="48" spans="1:12"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sheetData>
  <mergeCells count="29">
    <mergeCell ref="C35:D35"/>
    <mergeCell ref="A36:D36"/>
    <mergeCell ref="A37:D37"/>
    <mergeCell ref="A38:D38"/>
    <mergeCell ref="C30:D30"/>
    <mergeCell ref="A31:D31"/>
    <mergeCell ref="B32:D32"/>
    <mergeCell ref="B33:D33"/>
    <mergeCell ref="B34:D34"/>
    <mergeCell ref="B25:D25"/>
    <mergeCell ref="C26:D26"/>
    <mergeCell ref="A27:D27"/>
    <mergeCell ref="B28:D28"/>
    <mergeCell ref="B29:D29"/>
    <mergeCell ref="B16:D16"/>
    <mergeCell ref="C19:D19"/>
    <mergeCell ref="B20:D20"/>
    <mergeCell ref="B21:D21"/>
    <mergeCell ref="C24:D24"/>
    <mergeCell ref="A9:D9"/>
    <mergeCell ref="B10:D10"/>
    <mergeCell ref="B11:D11"/>
    <mergeCell ref="C14:D14"/>
    <mergeCell ref="B15:D15"/>
    <mergeCell ref="A1:J1"/>
    <mergeCell ref="A2:J2"/>
    <mergeCell ref="A3:J3"/>
    <mergeCell ref="A4:J4"/>
    <mergeCell ref="E6:I6"/>
  </mergeCells>
  <printOptions horizontalCentered="1"/>
  <pageMargins left="0.25" right="0.25" top="0.75" bottom="0.75" header="0.3" footer="0.3"/>
  <pageSetup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
  <sheetViews>
    <sheetView showGridLines="0" topLeftCell="A28" zoomScaleNormal="100" workbookViewId="0">
      <selection activeCell="G1" sqref="G1"/>
    </sheetView>
  </sheetViews>
  <sheetFormatPr defaultColWidth="21.44140625" defaultRowHeight="13.2" x14ac:dyDescent="0.25"/>
  <cols>
    <col min="1" max="1" width="6.109375" customWidth="1"/>
    <col min="2" max="2" width="38.6640625" customWidth="1"/>
    <col min="3" max="3" width="35.33203125" customWidth="1"/>
    <col min="4" max="4" width="16" customWidth="1"/>
    <col min="5" max="5" width="2.33203125" customWidth="1"/>
    <col min="6" max="6" width="16" customWidth="1"/>
  </cols>
  <sheetData>
    <row r="1" spans="1:25" x14ac:dyDescent="0.25">
      <c r="A1" s="110" t="s">
        <v>0</v>
      </c>
      <c r="B1" s="112"/>
      <c r="C1" s="112"/>
      <c r="D1" s="112"/>
      <c r="E1" s="112"/>
      <c r="F1" s="112"/>
      <c r="G1" s="3"/>
      <c r="H1" s="3"/>
      <c r="J1" s="3"/>
      <c r="K1" s="3"/>
      <c r="L1" s="3"/>
      <c r="M1" s="3"/>
      <c r="N1" s="3"/>
      <c r="O1" s="3"/>
      <c r="P1" s="3"/>
      <c r="Q1" s="3"/>
      <c r="R1" s="3"/>
      <c r="S1" s="3"/>
      <c r="T1" s="3"/>
      <c r="U1" s="3"/>
      <c r="V1" s="3"/>
      <c r="W1" s="3"/>
      <c r="X1" s="3"/>
      <c r="Y1" s="3"/>
    </row>
    <row r="2" spans="1:25" x14ac:dyDescent="0.25">
      <c r="A2" s="110" t="s">
        <v>67</v>
      </c>
      <c r="B2" s="113"/>
      <c r="C2" s="113"/>
      <c r="D2" s="113"/>
      <c r="E2" s="113"/>
      <c r="F2" s="113"/>
      <c r="G2" s="3"/>
      <c r="H2" s="3"/>
      <c r="J2" s="3"/>
      <c r="K2" s="3"/>
      <c r="L2" s="3"/>
      <c r="M2" s="3"/>
      <c r="N2" s="3"/>
      <c r="O2" s="3"/>
      <c r="P2" s="3"/>
      <c r="Q2" s="3"/>
      <c r="R2" s="3"/>
      <c r="S2" s="3"/>
      <c r="T2" s="3"/>
      <c r="U2" s="3"/>
      <c r="V2" s="3"/>
      <c r="W2" s="3"/>
      <c r="X2" s="3"/>
      <c r="Y2" s="3"/>
    </row>
    <row r="3" spans="1:25" x14ac:dyDescent="0.25">
      <c r="A3" s="110" t="s">
        <v>45</v>
      </c>
      <c r="B3" s="113"/>
      <c r="C3" s="113"/>
      <c r="D3" s="113"/>
      <c r="E3" s="113"/>
      <c r="F3" s="113"/>
      <c r="G3" s="3"/>
      <c r="H3" s="3"/>
      <c r="J3" s="3"/>
      <c r="K3" s="3"/>
      <c r="L3" s="3"/>
      <c r="M3" s="3"/>
      <c r="N3" s="3"/>
      <c r="O3" s="3"/>
      <c r="P3" s="3"/>
      <c r="Q3" s="3"/>
      <c r="R3" s="3"/>
      <c r="S3" s="3"/>
      <c r="T3" s="3"/>
      <c r="U3" s="3"/>
      <c r="V3" s="3"/>
      <c r="W3" s="3"/>
      <c r="X3" s="3"/>
      <c r="Y3" s="3"/>
    </row>
    <row r="4" spans="1:25" x14ac:dyDescent="0.25">
      <c r="A4" s="3"/>
      <c r="B4" s="3"/>
      <c r="C4" s="3"/>
      <c r="D4" s="3"/>
      <c r="E4" s="3"/>
      <c r="F4" s="3"/>
      <c r="G4" s="3"/>
      <c r="H4" s="3"/>
    </row>
    <row r="5" spans="1:25" x14ac:dyDescent="0.25">
      <c r="A5" s="3"/>
      <c r="B5" s="1" t="s">
        <v>68</v>
      </c>
      <c r="C5" s="2"/>
      <c r="D5" s="1" t="s">
        <v>5</v>
      </c>
      <c r="E5" s="2"/>
      <c r="F5" s="25" t="s">
        <v>162</v>
      </c>
      <c r="G5" s="3"/>
      <c r="H5" s="1" t="s">
        <v>68</v>
      </c>
      <c r="I5" s="2"/>
      <c r="J5" s="1" t="s">
        <v>68</v>
      </c>
    </row>
    <row r="6" spans="1:25" x14ac:dyDescent="0.25">
      <c r="A6" s="3"/>
      <c r="B6" s="1" t="s">
        <v>68</v>
      </c>
      <c r="C6" s="2"/>
      <c r="D6" s="4" t="s">
        <v>6</v>
      </c>
      <c r="E6" s="2"/>
      <c r="F6" s="52" t="s">
        <v>161</v>
      </c>
      <c r="G6" s="3"/>
      <c r="H6" s="1" t="s">
        <v>68</v>
      </c>
      <c r="I6" s="2"/>
      <c r="J6" s="1" t="s">
        <v>68</v>
      </c>
    </row>
    <row r="7" spans="1:25" x14ac:dyDescent="0.25">
      <c r="A7" s="116" t="s">
        <v>69</v>
      </c>
      <c r="B7" s="112"/>
      <c r="C7" s="3"/>
      <c r="D7" s="1" t="s">
        <v>3</v>
      </c>
      <c r="E7" s="3"/>
      <c r="F7" s="3"/>
      <c r="G7" s="3"/>
      <c r="H7" s="3"/>
    </row>
    <row r="8" spans="1:25" ht="18.75" customHeight="1" x14ac:dyDescent="0.25">
      <c r="A8" s="117" t="s">
        <v>70</v>
      </c>
      <c r="B8" s="113"/>
      <c r="C8" s="3"/>
      <c r="D8" s="3"/>
      <c r="E8" s="3"/>
      <c r="F8" s="3"/>
      <c r="G8" s="3"/>
      <c r="H8" s="3"/>
    </row>
    <row r="9" spans="1:25" ht="18.75" customHeight="1" x14ac:dyDescent="0.25">
      <c r="A9" s="3"/>
      <c r="B9" s="11" t="s">
        <v>71</v>
      </c>
      <c r="C9" s="3"/>
      <c r="D9" s="20">
        <v>322</v>
      </c>
      <c r="E9" s="3"/>
      <c r="F9" s="20">
        <v>377</v>
      </c>
      <c r="G9" s="3"/>
      <c r="H9" s="3"/>
    </row>
    <row r="10" spans="1:25" ht="18.75" customHeight="1" x14ac:dyDescent="0.25">
      <c r="A10" s="3"/>
      <c r="B10" s="11" t="s">
        <v>72</v>
      </c>
      <c r="C10" s="3"/>
      <c r="D10" s="21">
        <v>34</v>
      </c>
      <c r="E10" s="3"/>
      <c r="F10" s="21">
        <v>22</v>
      </c>
      <c r="G10" s="3"/>
      <c r="H10" s="3"/>
    </row>
    <row r="11" spans="1:25" ht="18.75" customHeight="1" x14ac:dyDescent="0.25">
      <c r="A11" s="3"/>
      <c r="B11" s="11" t="s">
        <v>73</v>
      </c>
      <c r="C11" s="3"/>
      <c r="D11" s="21">
        <v>313</v>
      </c>
      <c r="E11" s="3"/>
      <c r="F11" s="21">
        <v>235</v>
      </c>
      <c r="G11" s="3"/>
      <c r="H11" s="3"/>
    </row>
    <row r="12" spans="1:25" ht="18.75" customHeight="1" x14ac:dyDescent="0.25">
      <c r="A12" s="3"/>
      <c r="B12" s="11" t="s">
        <v>74</v>
      </c>
      <c r="C12" s="3"/>
      <c r="D12" s="21">
        <v>405</v>
      </c>
      <c r="E12" s="3"/>
      <c r="F12" s="21">
        <v>356</v>
      </c>
      <c r="G12" s="3"/>
      <c r="H12" s="3"/>
    </row>
    <row r="13" spans="1:25" ht="18.75" customHeight="1" x14ac:dyDescent="0.25">
      <c r="A13" s="3"/>
      <c r="B13" s="11" t="s">
        <v>75</v>
      </c>
      <c r="C13" s="3"/>
      <c r="D13" s="21">
        <v>4441</v>
      </c>
      <c r="E13" s="3"/>
      <c r="F13" s="21">
        <v>3988</v>
      </c>
      <c r="G13" s="3"/>
      <c r="H13" s="3"/>
    </row>
    <row r="14" spans="1:25" ht="18.75" customHeight="1" x14ac:dyDescent="0.25">
      <c r="A14" s="3"/>
      <c r="B14" s="11" t="s">
        <v>76</v>
      </c>
      <c r="C14" s="3"/>
      <c r="D14" s="21">
        <v>212</v>
      </c>
      <c r="E14" s="3"/>
      <c r="F14" s="21">
        <v>235</v>
      </c>
      <c r="G14" s="3"/>
      <c r="H14" s="3"/>
    </row>
    <row r="15" spans="1:25" ht="18.75" customHeight="1" x14ac:dyDescent="0.25">
      <c r="A15" s="3"/>
      <c r="B15" s="11" t="s">
        <v>77</v>
      </c>
      <c r="C15" s="3"/>
      <c r="D15" s="22">
        <v>0</v>
      </c>
      <c r="E15" s="3"/>
      <c r="F15" s="22">
        <v>297</v>
      </c>
      <c r="G15" s="3"/>
      <c r="H15" s="3"/>
    </row>
    <row r="16" spans="1:25" ht="18.75" customHeight="1" x14ac:dyDescent="0.25">
      <c r="A16" s="117" t="s">
        <v>78</v>
      </c>
      <c r="B16" s="113"/>
      <c r="C16" s="3"/>
      <c r="D16" s="21">
        <f>SUM(D9:D15)</f>
        <v>5727</v>
      </c>
      <c r="E16" s="3"/>
      <c r="F16" s="21">
        <f>SUM(F9:F15)</f>
        <v>5510</v>
      </c>
      <c r="G16" s="3"/>
      <c r="H16" s="3"/>
    </row>
    <row r="17" spans="1:8" ht="18.75" customHeight="1" x14ac:dyDescent="0.25">
      <c r="A17" s="117" t="s">
        <v>79</v>
      </c>
      <c r="B17" s="113"/>
      <c r="C17" s="3"/>
      <c r="D17" s="21">
        <v>370</v>
      </c>
      <c r="E17" s="3"/>
      <c r="F17" s="21">
        <v>400</v>
      </c>
      <c r="G17" s="3"/>
      <c r="H17" s="3"/>
    </row>
    <row r="18" spans="1:8" ht="18.75" customHeight="1" x14ac:dyDescent="0.25">
      <c r="A18" s="117" t="s">
        <v>80</v>
      </c>
      <c r="B18" s="113"/>
      <c r="C18" s="3"/>
      <c r="D18" s="21">
        <v>6355</v>
      </c>
      <c r="E18" s="3"/>
      <c r="F18" s="21">
        <v>6586</v>
      </c>
      <c r="G18" s="3"/>
      <c r="H18" s="3"/>
    </row>
    <row r="19" spans="1:8" ht="18.75" customHeight="1" x14ac:dyDescent="0.25">
      <c r="A19" s="117" t="s">
        <v>81</v>
      </c>
      <c r="B19" s="113"/>
      <c r="C19" s="3"/>
      <c r="D19" s="21">
        <v>2351</v>
      </c>
      <c r="E19" s="3"/>
      <c r="F19" s="21">
        <v>2468</v>
      </c>
      <c r="G19" s="3"/>
      <c r="H19" s="3"/>
    </row>
    <row r="20" spans="1:8" ht="18.75" customHeight="1" x14ac:dyDescent="0.25">
      <c r="A20" s="117" t="s">
        <v>82</v>
      </c>
      <c r="B20" s="113"/>
      <c r="C20" s="3"/>
      <c r="D20" s="80">
        <v>338</v>
      </c>
      <c r="E20" s="3"/>
      <c r="F20" s="80">
        <v>390</v>
      </c>
      <c r="G20" s="3"/>
      <c r="H20" s="3"/>
    </row>
    <row r="21" spans="1:8" ht="18.75" customHeight="1" thickBot="1" x14ac:dyDescent="0.3">
      <c r="A21" s="117" t="s">
        <v>83</v>
      </c>
      <c r="B21" s="113"/>
      <c r="C21" s="3"/>
      <c r="D21" s="24">
        <f>SUM(D16:D20)</f>
        <v>15141</v>
      </c>
      <c r="E21" s="3"/>
      <c r="F21" s="24">
        <f>SUM(F16:F20)</f>
        <v>15354</v>
      </c>
      <c r="G21" s="3"/>
      <c r="H21" s="3"/>
    </row>
    <row r="22" spans="1:8" ht="18.75" customHeight="1" thickTop="1" x14ac:dyDescent="0.25">
      <c r="A22" s="3"/>
      <c r="B22" s="3"/>
      <c r="C22" s="3"/>
      <c r="D22" s="3"/>
      <c r="E22" s="3"/>
      <c r="F22" s="3"/>
      <c r="G22" s="3"/>
      <c r="H22" s="3"/>
    </row>
    <row r="23" spans="1:8" ht="18.75" customHeight="1" x14ac:dyDescent="0.25">
      <c r="A23" s="116" t="s">
        <v>84</v>
      </c>
      <c r="B23" s="113"/>
      <c r="C23" s="3"/>
      <c r="D23" s="3"/>
      <c r="E23" s="3"/>
      <c r="F23" s="3"/>
      <c r="G23" s="3"/>
      <c r="H23" s="3"/>
    </row>
    <row r="24" spans="1:8" ht="18.75" customHeight="1" x14ac:dyDescent="0.25">
      <c r="A24" s="117" t="s">
        <v>85</v>
      </c>
      <c r="B24" s="113"/>
      <c r="C24" s="3"/>
      <c r="D24" s="3"/>
      <c r="E24" s="3"/>
      <c r="F24" s="3"/>
      <c r="G24" s="3"/>
      <c r="H24" s="3"/>
    </row>
    <row r="25" spans="1:8" ht="18.75" customHeight="1" x14ac:dyDescent="0.25">
      <c r="A25" s="3"/>
      <c r="B25" s="11" t="s">
        <v>86</v>
      </c>
      <c r="C25" s="3"/>
      <c r="D25" s="20">
        <v>174</v>
      </c>
      <c r="E25" s="3"/>
      <c r="F25" s="20">
        <v>177</v>
      </c>
      <c r="G25" s="3"/>
      <c r="H25" s="3"/>
    </row>
    <row r="26" spans="1:8" ht="18.75" customHeight="1" x14ac:dyDescent="0.25">
      <c r="A26" s="3"/>
      <c r="B26" s="11" t="s">
        <v>87</v>
      </c>
      <c r="C26" s="3"/>
      <c r="D26" s="21">
        <v>225</v>
      </c>
      <c r="E26" s="3"/>
      <c r="F26" s="21">
        <v>128</v>
      </c>
      <c r="G26" s="3"/>
      <c r="H26" s="3"/>
    </row>
    <row r="27" spans="1:8" ht="18.75" customHeight="1" x14ac:dyDescent="0.25">
      <c r="A27" s="3"/>
      <c r="B27" s="11" t="s">
        <v>88</v>
      </c>
      <c r="C27" s="3"/>
      <c r="D27" s="21">
        <v>115</v>
      </c>
      <c r="E27" s="3"/>
      <c r="F27" s="21">
        <v>170</v>
      </c>
      <c r="G27" s="3"/>
      <c r="H27" s="3"/>
    </row>
    <row r="28" spans="1:8" ht="18.75" customHeight="1" x14ac:dyDescent="0.25">
      <c r="A28" s="3"/>
      <c r="B28" s="11" t="s">
        <v>89</v>
      </c>
      <c r="C28" s="3"/>
      <c r="D28" s="41">
        <v>310</v>
      </c>
      <c r="E28" s="3"/>
      <c r="F28" s="21">
        <v>161</v>
      </c>
      <c r="G28" s="3"/>
      <c r="H28" s="3"/>
    </row>
    <row r="29" spans="1:8" ht="18.75" customHeight="1" x14ac:dyDescent="0.25">
      <c r="A29" s="3"/>
      <c r="B29" s="11" t="s">
        <v>90</v>
      </c>
      <c r="C29" s="3"/>
      <c r="D29" s="41">
        <v>124</v>
      </c>
      <c r="E29" s="3"/>
      <c r="F29" s="21">
        <v>85</v>
      </c>
      <c r="G29" s="3"/>
      <c r="H29" s="3"/>
    </row>
    <row r="30" spans="1:8" ht="18.75" customHeight="1" x14ac:dyDescent="0.25">
      <c r="A30" s="3"/>
      <c r="B30" s="11" t="s">
        <v>75</v>
      </c>
      <c r="C30" s="3"/>
      <c r="D30" s="41">
        <v>4441</v>
      </c>
      <c r="E30" s="3"/>
      <c r="F30" s="21">
        <v>3988</v>
      </c>
      <c r="G30" s="3"/>
      <c r="H30" s="3"/>
    </row>
    <row r="31" spans="1:8" ht="18.75" customHeight="1" x14ac:dyDescent="0.25">
      <c r="A31" s="3"/>
      <c r="B31" s="92" t="s">
        <v>215</v>
      </c>
      <c r="C31" s="3"/>
      <c r="D31" s="41">
        <v>768</v>
      </c>
      <c r="E31" s="3"/>
      <c r="F31" s="21">
        <v>480</v>
      </c>
      <c r="G31" s="3"/>
      <c r="H31" s="3"/>
    </row>
    <row r="32" spans="1:8" ht="18.75" customHeight="1" x14ac:dyDescent="0.25">
      <c r="A32" s="3"/>
      <c r="B32" s="11" t="s">
        <v>91</v>
      </c>
      <c r="C32" s="3"/>
      <c r="D32" s="41">
        <v>0</v>
      </c>
      <c r="E32" s="3"/>
      <c r="F32" s="21">
        <v>45</v>
      </c>
      <c r="G32" s="3"/>
      <c r="H32" s="3"/>
    </row>
    <row r="33" spans="1:8" ht="18.75" customHeight="1" x14ac:dyDescent="0.25">
      <c r="A33" s="117" t="s">
        <v>92</v>
      </c>
      <c r="B33" s="113"/>
      <c r="C33" s="3"/>
      <c r="D33" s="96">
        <f>SUM(D25:D32)</f>
        <v>6157</v>
      </c>
      <c r="E33" s="3"/>
      <c r="F33" s="26">
        <f>SUM(F25:F32)</f>
        <v>5234</v>
      </c>
      <c r="G33" s="3"/>
      <c r="H33" s="3"/>
    </row>
    <row r="34" spans="1:8" ht="18.75" customHeight="1" x14ac:dyDescent="0.25">
      <c r="A34" s="117" t="s">
        <v>93</v>
      </c>
      <c r="B34" s="113"/>
      <c r="C34" s="3"/>
      <c r="D34" s="41">
        <v>3079</v>
      </c>
      <c r="E34" s="3"/>
      <c r="F34" s="21">
        <v>3727</v>
      </c>
      <c r="G34" s="3"/>
      <c r="H34" s="3"/>
    </row>
    <row r="35" spans="1:8" ht="18.75" customHeight="1" x14ac:dyDescent="0.25">
      <c r="A35" s="118" t="s">
        <v>170</v>
      </c>
      <c r="B35" s="119"/>
      <c r="C35" s="3"/>
      <c r="D35" s="41">
        <v>99</v>
      </c>
      <c r="E35" s="3"/>
      <c r="F35" s="41">
        <f>602-377</f>
        <v>225</v>
      </c>
      <c r="G35" s="3"/>
      <c r="H35" s="3"/>
    </row>
    <row r="36" spans="1:8" ht="18.75" customHeight="1" x14ac:dyDescent="0.25">
      <c r="A36" s="117" t="s">
        <v>94</v>
      </c>
      <c r="B36" s="113"/>
      <c r="C36" s="3"/>
      <c r="D36" s="41">
        <v>96</v>
      </c>
      <c r="E36" s="3"/>
      <c r="F36" s="21">
        <v>126</v>
      </c>
      <c r="G36" s="3"/>
      <c r="H36" s="3"/>
    </row>
    <row r="37" spans="1:8" ht="18.75" customHeight="1" x14ac:dyDescent="0.25">
      <c r="A37" s="117" t="s">
        <v>95</v>
      </c>
      <c r="B37" s="113"/>
      <c r="C37" s="3"/>
      <c r="D37" s="41">
        <v>168</v>
      </c>
      <c r="E37" s="3"/>
      <c r="F37" s="21">
        <v>162</v>
      </c>
      <c r="G37" s="3"/>
      <c r="H37" s="3"/>
    </row>
    <row r="38" spans="1:8" ht="18.75" customHeight="1" x14ac:dyDescent="0.25">
      <c r="A38" s="117" t="s">
        <v>96</v>
      </c>
      <c r="B38" s="113"/>
      <c r="C38" s="3"/>
      <c r="D38" s="60">
        <f>SUM(D33:D37)</f>
        <v>9599</v>
      </c>
      <c r="E38" s="3"/>
      <c r="F38" s="27">
        <f>SUM(F33:F37)</f>
        <v>9474</v>
      </c>
      <c r="G38" s="3"/>
      <c r="H38" s="3"/>
    </row>
    <row r="39" spans="1:8" ht="18.75" customHeight="1" x14ac:dyDescent="0.25">
      <c r="A39" s="116" t="s">
        <v>97</v>
      </c>
      <c r="B39" s="113"/>
      <c r="C39" s="3"/>
      <c r="D39" s="89"/>
      <c r="E39" s="3"/>
      <c r="F39" s="3"/>
      <c r="G39" s="3"/>
      <c r="H39" s="3"/>
    </row>
    <row r="40" spans="1:8" ht="18.75" customHeight="1" x14ac:dyDescent="0.25">
      <c r="A40" s="116" t="s">
        <v>98</v>
      </c>
      <c r="B40" s="113"/>
      <c r="C40" s="3"/>
      <c r="D40" s="89"/>
      <c r="E40" s="3"/>
      <c r="F40" s="3"/>
      <c r="G40" s="3"/>
      <c r="H40" s="3"/>
    </row>
    <row r="41" spans="1:8" ht="18.75" customHeight="1" x14ac:dyDescent="0.25">
      <c r="A41" s="117" t="s">
        <v>99</v>
      </c>
      <c r="B41" s="113"/>
      <c r="C41" s="3"/>
      <c r="D41" s="89"/>
      <c r="E41" s="3"/>
      <c r="F41" s="3"/>
      <c r="G41" s="3"/>
      <c r="H41" s="3"/>
    </row>
    <row r="42" spans="1:8" ht="18.75" customHeight="1" x14ac:dyDescent="0.25">
      <c r="A42" s="3"/>
      <c r="B42" s="11" t="s">
        <v>100</v>
      </c>
      <c r="C42" s="3"/>
      <c r="D42" s="41">
        <v>2</v>
      </c>
      <c r="E42" s="3"/>
      <c r="F42" s="21">
        <v>2</v>
      </c>
      <c r="G42" s="3"/>
      <c r="H42" s="3"/>
    </row>
    <row r="43" spans="1:8" ht="18.75" customHeight="1" x14ac:dyDescent="0.25">
      <c r="A43" s="3"/>
      <c r="B43" s="11" t="s">
        <v>101</v>
      </c>
      <c r="C43" s="3"/>
      <c r="D43" s="41">
        <v>2712</v>
      </c>
      <c r="E43" s="3"/>
      <c r="F43" s="21">
        <v>3024</v>
      </c>
      <c r="G43" s="3"/>
      <c r="H43" s="3"/>
    </row>
    <row r="44" spans="1:8" ht="18.75" customHeight="1" x14ac:dyDescent="0.25">
      <c r="A44" s="3"/>
      <c r="B44" s="11" t="s">
        <v>102</v>
      </c>
      <c r="C44" s="3"/>
      <c r="D44" s="41">
        <v>-290</v>
      </c>
      <c r="E44" s="3"/>
      <c r="F44" s="21">
        <v>-247</v>
      </c>
      <c r="G44" s="3"/>
      <c r="H44" s="3"/>
    </row>
    <row r="45" spans="1:8" ht="18.75" customHeight="1" x14ac:dyDescent="0.25">
      <c r="A45" s="3"/>
      <c r="B45" s="11" t="s">
        <v>103</v>
      </c>
      <c r="C45" s="3"/>
      <c r="D45" s="41">
        <v>-1191</v>
      </c>
      <c r="E45" s="3"/>
      <c r="F45" s="21">
        <v>-862</v>
      </c>
      <c r="G45" s="3"/>
      <c r="H45" s="3"/>
    </row>
    <row r="46" spans="1:8" ht="18.75" customHeight="1" x14ac:dyDescent="0.25">
      <c r="A46" s="3"/>
      <c r="B46" s="11" t="s">
        <v>104</v>
      </c>
      <c r="C46" s="3"/>
      <c r="D46" s="57">
        <v>4309</v>
      </c>
      <c r="E46" s="3"/>
      <c r="F46" s="22">
        <v>3963</v>
      </c>
      <c r="G46" s="3"/>
      <c r="H46" s="3"/>
    </row>
    <row r="47" spans="1:8" ht="18.75" customHeight="1" x14ac:dyDescent="0.25">
      <c r="A47" s="117" t="s">
        <v>105</v>
      </c>
      <c r="B47" s="113"/>
      <c r="C47" s="3"/>
      <c r="D47" s="41">
        <f>SUM(D42:D46)</f>
        <v>5542</v>
      </c>
      <c r="E47" s="3"/>
      <c r="F47" s="21">
        <f>SUM(F42:F46)</f>
        <v>5880</v>
      </c>
      <c r="G47" s="3"/>
      <c r="H47" s="3"/>
    </row>
    <row r="48" spans="1:8" ht="18.75" customHeight="1" thickBot="1" x14ac:dyDescent="0.3">
      <c r="A48" s="117" t="s">
        <v>106</v>
      </c>
      <c r="B48" s="113"/>
      <c r="C48" s="3"/>
      <c r="D48" s="97">
        <f>D47+D38</f>
        <v>15141</v>
      </c>
      <c r="E48" s="3"/>
      <c r="F48" s="24">
        <f>F47+F38</f>
        <v>15354</v>
      </c>
      <c r="G48" s="3"/>
      <c r="H48" s="3"/>
    </row>
    <row r="49" spans="4:4" ht="18.75" customHeight="1" thickTop="1" x14ac:dyDescent="0.25">
      <c r="D49" s="50"/>
    </row>
    <row r="50" spans="4:4" ht="18.75" customHeight="1" x14ac:dyDescent="0.25">
      <c r="D50" s="50"/>
    </row>
    <row r="51" spans="4:4" ht="18.75" customHeight="1" x14ac:dyDescent="0.25"/>
    <row r="52" spans="4:4" ht="18.75" customHeight="1" x14ac:dyDescent="0.25"/>
    <row r="53" spans="4:4" ht="18.75" customHeight="1" x14ac:dyDescent="0.25"/>
    <row r="54" spans="4:4" ht="18.75" customHeight="1" x14ac:dyDescent="0.25"/>
    <row r="55" spans="4:4" ht="18.75" customHeight="1" x14ac:dyDescent="0.25"/>
    <row r="56" spans="4:4" ht="18.75" customHeight="1" x14ac:dyDescent="0.25"/>
    <row r="57" spans="4:4" ht="18.75" customHeight="1" x14ac:dyDescent="0.25"/>
    <row r="58" spans="4:4" ht="18.75" customHeight="1" x14ac:dyDescent="0.25"/>
    <row r="59" spans="4:4" ht="18.75" customHeight="1" x14ac:dyDescent="0.25"/>
    <row r="60" spans="4:4" ht="18.75" customHeight="1" x14ac:dyDescent="0.25"/>
    <row r="61" spans="4:4" ht="18.75" customHeight="1" x14ac:dyDescent="0.25"/>
    <row r="62" spans="4:4" ht="18.75" customHeight="1" x14ac:dyDescent="0.25"/>
    <row r="63" spans="4:4" ht="18.75" customHeight="1" x14ac:dyDescent="0.25"/>
    <row r="64" spans="4:4" ht="18.75" customHeight="1" x14ac:dyDescent="0.25"/>
    <row r="65" ht="18.75" customHeight="1" x14ac:dyDescent="0.25"/>
    <row r="66" ht="18.75" customHeight="1" x14ac:dyDescent="0.25"/>
    <row r="67" ht="18.75" customHeight="1" x14ac:dyDescent="0.25"/>
    <row r="68" ht="18.75" customHeight="1" x14ac:dyDescent="0.25"/>
    <row r="69" ht="18.75" customHeight="1" x14ac:dyDescent="0.25"/>
    <row r="70" ht="18.75" customHeight="1" x14ac:dyDescent="0.25"/>
    <row r="71" ht="18.75" customHeight="1" x14ac:dyDescent="0.25"/>
    <row r="72" ht="18.75" customHeight="1" x14ac:dyDescent="0.25"/>
    <row r="73" ht="18.75" customHeight="1" x14ac:dyDescent="0.25"/>
    <row r="74" ht="18.75" customHeight="1" x14ac:dyDescent="0.25"/>
    <row r="75" ht="18.75" customHeight="1" x14ac:dyDescent="0.25"/>
    <row r="76" ht="18.75" customHeight="1" x14ac:dyDescent="0.25"/>
    <row r="77" ht="18.75" customHeight="1" x14ac:dyDescent="0.25"/>
    <row r="78" ht="18.75" customHeight="1" x14ac:dyDescent="0.25"/>
    <row r="79" ht="18.75" customHeight="1" x14ac:dyDescent="0.25"/>
    <row r="80" ht="18.75" customHeight="1" x14ac:dyDescent="0.25"/>
    <row r="81" ht="18.75" customHeight="1" x14ac:dyDescent="0.25"/>
    <row r="82" ht="18.75" customHeight="1" x14ac:dyDescent="0.25"/>
    <row r="83" ht="18.75" customHeight="1" x14ac:dyDescent="0.25"/>
    <row r="84" ht="18.75" customHeight="1" x14ac:dyDescent="0.25"/>
    <row r="85" ht="18.75" customHeight="1" x14ac:dyDescent="0.25"/>
    <row r="86" ht="18.75" customHeight="1" x14ac:dyDescent="0.25"/>
    <row r="87" ht="18.75" customHeight="1" x14ac:dyDescent="0.25"/>
    <row r="88" ht="18.75" customHeight="1" x14ac:dyDescent="0.25"/>
    <row r="89" ht="18.75" customHeight="1" x14ac:dyDescent="0.25"/>
    <row r="90" ht="18.75" customHeight="1" x14ac:dyDescent="0.25"/>
    <row r="91" ht="18.75" customHeight="1" x14ac:dyDescent="0.25"/>
    <row r="92" ht="18.75" customHeight="1" x14ac:dyDescent="0.25"/>
    <row r="93" ht="18.75" customHeight="1" x14ac:dyDescent="0.25"/>
    <row r="94" ht="18.75" customHeight="1" x14ac:dyDescent="0.25"/>
    <row r="95" ht="18.75" customHeight="1" x14ac:dyDescent="0.25"/>
    <row r="96" ht="18.75" customHeight="1" x14ac:dyDescent="0.25"/>
    <row r="97" ht="18.75" customHeight="1" x14ac:dyDescent="0.25"/>
    <row r="98" ht="18.75" customHeight="1" x14ac:dyDescent="0.25"/>
    <row r="99" ht="18.75" customHeight="1" x14ac:dyDescent="0.25"/>
    <row r="100" ht="18.75" customHeight="1" x14ac:dyDescent="0.25"/>
    <row r="101" ht="18.75" customHeight="1" x14ac:dyDescent="0.25"/>
  </sheetData>
  <mergeCells count="24">
    <mergeCell ref="A48:B48"/>
    <mergeCell ref="A39:B39"/>
    <mergeCell ref="A40:B40"/>
    <mergeCell ref="A41:B41"/>
    <mergeCell ref="A47:B47"/>
    <mergeCell ref="A34:B34"/>
    <mergeCell ref="A35:B35"/>
    <mergeCell ref="A36:B36"/>
    <mergeCell ref="A37:B37"/>
    <mergeCell ref="A38:B38"/>
    <mergeCell ref="A20:B20"/>
    <mergeCell ref="A21:B21"/>
    <mergeCell ref="A23:B23"/>
    <mergeCell ref="A24:B24"/>
    <mergeCell ref="A33:B33"/>
    <mergeCell ref="A16:B16"/>
    <mergeCell ref="A17:B17"/>
    <mergeCell ref="A18:B18"/>
    <mergeCell ref="A19:B19"/>
    <mergeCell ref="A1:F1"/>
    <mergeCell ref="A2:F2"/>
    <mergeCell ref="A3:F3"/>
    <mergeCell ref="A7:B7"/>
    <mergeCell ref="A8:B8"/>
  </mergeCells>
  <printOptions horizontalCentered="1"/>
  <pageMargins left="0.25" right="0.25"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6"/>
  <sheetViews>
    <sheetView showGridLines="0" topLeftCell="A25" zoomScaleNormal="100" workbookViewId="0">
      <selection activeCell="A40" sqref="A40:I40"/>
    </sheetView>
  </sheetViews>
  <sheetFormatPr defaultColWidth="21.44140625" defaultRowHeight="13.2" x14ac:dyDescent="0.25"/>
  <cols>
    <col min="1" max="1" width="2.33203125" style="48" customWidth="1"/>
    <col min="2" max="2" width="85.77734375" style="48" customWidth="1"/>
    <col min="3" max="3" width="2.77734375" style="48" customWidth="1"/>
    <col min="4" max="4" width="15.77734375" style="48" customWidth="1"/>
    <col min="5" max="5" width="2.77734375" style="48" customWidth="1"/>
    <col min="6" max="6" width="15.77734375" style="48" customWidth="1"/>
    <col min="7" max="7" width="2.77734375" style="48" customWidth="1"/>
    <col min="8" max="8" width="15.77734375" style="48" customWidth="1"/>
    <col min="9" max="9" width="2.77734375" style="48" customWidth="1"/>
    <col min="10" max="10" width="21.44140625" customWidth="1"/>
  </cols>
  <sheetData>
    <row r="1" spans="1:24" x14ac:dyDescent="0.25">
      <c r="A1" s="110" t="s">
        <v>0</v>
      </c>
      <c r="B1" s="111"/>
      <c r="C1" s="112"/>
      <c r="D1" s="112"/>
      <c r="E1" s="112"/>
      <c r="F1" s="112"/>
      <c r="G1" s="112"/>
      <c r="H1" s="112"/>
      <c r="I1" s="112"/>
      <c r="J1" s="3"/>
      <c r="K1" s="3"/>
      <c r="L1" s="3"/>
      <c r="M1" s="3"/>
      <c r="N1" s="3"/>
      <c r="O1" s="3"/>
      <c r="P1" s="3"/>
      <c r="Q1" s="3"/>
      <c r="R1" s="3"/>
      <c r="S1" s="3"/>
      <c r="T1" s="3"/>
      <c r="U1" s="3"/>
      <c r="V1" s="3"/>
      <c r="W1" s="3"/>
      <c r="X1" s="3"/>
    </row>
    <row r="2" spans="1:24" x14ac:dyDescent="0.25">
      <c r="A2" s="110" t="s">
        <v>126</v>
      </c>
      <c r="B2" s="111"/>
      <c r="C2" s="113"/>
      <c r="D2" s="113"/>
      <c r="E2" s="113"/>
      <c r="F2" s="113"/>
      <c r="G2" s="113"/>
      <c r="H2" s="113"/>
      <c r="I2" s="113"/>
      <c r="J2" s="3"/>
      <c r="K2" s="3"/>
      <c r="L2" s="3"/>
      <c r="M2" s="3"/>
      <c r="N2" s="3"/>
      <c r="O2" s="3"/>
      <c r="P2" s="3"/>
      <c r="Q2" s="3"/>
      <c r="R2" s="3"/>
      <c r="S2" s="3"/>
      <c r="T2" s="3"/>
      <c r="U2" s="3"/>
      <c r="V2" s="3"/>
      <c r="W2" s="3"/>
      <c r="X2" s="3"/>
    </row>
    <row r="3" spans="1:24" x14ac:dyDescent="0.25">
      <c r="A3" s="110" t="s">
        <v>107</v>
      </c>
      <c r="B3" s="111"/>
      <c r="C3" s="113"/>
      <c r="D3" s="113"/>
      <c r="E3" s="113"/>
      <c r="F3" s="113"/>
      <c r="G3" s="113"/>
      <c r="H3" s="113"/>
      <c r="I3" s="113"/>
      <c r="J3" s="3"/>
      <c r="K3" s="3"/>
      <c r="L3" s="3"/>
      <c r="M3" s="3"/>
      <c r="N3" s="3"/>
      <c r="O3" s="3"/>
      <c r="P3" s="3"/>
      <c r="Q3" s="3"/>
      <c r="R3" s="3"/>
      <c r="S3" s="3"/>
      <c r="T3" s="3"/>
      <c r="U3" s="3"/>
      <c r="V3" s="3"/>
      <c r="W3" s="3"/>
      <c r="X3" s="3"/>
    </row>
    <row r="4" spans="1:24" x14ac:dyDescent="0.25">
      <c r="A4" s="110" t="s">
        <v>2</v>
      </c>
      <c r="B4" s="111"/>
      <c r="C4" s="113"/>
      <c r="D4" s="113"/>
      <c r="E4" s="113"/>
      <c r="F4" s="113"/>
      <c r="G4" s="113"/>
      <c r="H4" s="113"/>
      <c r="I4" s="113"/>
      <c r="J4" s="3"/>
      <c r="K4" s="3"/>
      <c r="L4" s="3"/>
      <c r="M4" s="3"/>
      <c r="N4" s="3"/>
      <c r="O4" s="3"/>
      <c r="P4" s="3"/>
      <c r="Q4" s="3"/>
      <c r="R4" s="3"/>
      <c r="S4" s="3"/>
      <c r="T4" s="3"/>
      <c r="U4" s="3"/>
      <c r="V4" s="3"/>
      <c r="W4" s="3"/>
      <c r="X4" s="3"/>
    </row>
    <row r="5" spans="1:24" x14ac:dyDescent="0.25">
      <c r="A5" s="110" t="s">
        <v>3</v>
      </c>
      <c r="B5" s="111"/>
      <c r="C5" s="113"/>
      <c r="D5" s="113"/>
      <c r="E5" s="113"/>
      <c r="F5" s="113"/>
      <c r="G5" s="113"/>
      <c r="H5" s="113"/>
      <c r="I5" s="113"/>
      <c r="J5" s="3"/>
      <c r="K5" s="3"/>
      <c r="L5" s="3"/>
      <c r="M5" s="3"/>
      <c r="N5" s="3"/>
      <c r="O5" s="3"/>
      <c r="P5" s="3"/>
      <c r="Q5" s="3"/>
      <c r="R5" s="3"/>
      <c r="S5" s="3"/>
      <c r="T5" s="3"/>
      <c r="U5" s="3"/>
      <c r="V5" s="3"/>
      <c r="W5" s="3"/>
      <c r="X5" s="3"/>
    </row>
    <row r="6" spans="1:24" x14ac:dyDescent="0.25">
      <c r="A6" s="3"/>
      <c r="B6" s="3"/>
      <c r="C6" s="3"/>
      <c r="D6" s="3"/>
      <c r="E6" s="3"/>
      <c r="F6" s="3"/>
      <c r="G6" s="3"/>
      <c r="H6" s="3"/>
      <c r="I6" s="3"/>
    </row>
    <row r="7" spans="1:24" x14ac:dyDescent="0.25">
      <c r="A7" s="3"/>
      <c r="B7" s="3"/>
      <c r="C7" s="3"/>
      <c r="D7" s="114" t="s">
        <v>108</v>
      </c>
      <c r="E7" s="121"/>
      <c r="F7" s="121"/>
      <c r="G7" s="121"/>
      <c r="H7" s="121"/>
      <c r="I7" s="3"/>
    </row>
    <row r="8" spans="1:24" x14ac:dyDescent="0.25">
      <c r="A8" s="3"/>
      <c r="B8" s="3"/>
      <c r="C8" s="3"/>
      <c r="D8" s="6" t="s">
        <v>5</v>
      </c>
      <c r="E8" s="19"/>
      <c r="F8" s="7">
        <v>43190</v>
      </c>
      <c r="G8" s="19"/>
      <c r="H8" s="7">
        <v>42916</v>
      </c>
      <c r="I8" s="3"/>
    </row>
    <row r="9" spans="1:24" x14ac:dyDescent="0.25">
      <c r="A9" s="89"/>
      <c r="B9" s="89"/>
      <c r="C9" s="89"/>
      <c r="D9" s="98" t="s">
        <v>6</v>
      </c>
      <c r="E9" s="99"/>
      <c r="F9" s="100">
        <v>43190</v>
      </c>
      <c r="G9" s="99"/>
      <c r="H9" s="100">
        <v>42916</v>
      </c>
      <c r="I9" s="89"/>
    </row>
    <row r="10" spans="1:24" x14ac:dyDescent="0.25">
      <c r="A10" s="89"/>
      <c r="B10" s="89"/>
      <c r="C10" s="89"/>
      <c r="D10" s="89"/>
      <c r="E10" s="89"/>
      <c r="F10" s="89"/>
      <c r="G10" s="89"/>
      <c r="H10" s="89"/>
      <c r="I10" s="89"/>
    </row>
    <row r="11" spans="1:24" ht="18.75" customHeight="1" x14ac:dyDescent="0.25">
      <c r="A11" s="122" t="s">
        <v>109</v>
      </c>
      <c r="B11" s="123"/>
      <c r="C11" s="89"/>
      <c r="D11" s="102">
        <v>162</v>
      </c>
      <c r="E11" s="89"/>
      <c r="F11" s="102">
        <v>177</v>
      </c>
      <c r="G11" s="89"/>
      <c r="H11" s="102">
        <v>146</v>
      </c>
      <c r="I11" s="89"/>
    </row>
    <row r="12" spans="1:24" ht="18.75" customHeight="1" x14ac:dyDescent="0.25">
      <c r="A12" s="118" t="s">
        <v>110</v>
      </c>
      <c r="B12" s="123"/>
      <c r="C12" s="89"/>
      <c r="D12" s="89"/>
      <c r="E12" s="89"/>
      <c r="F12" s="89"/>
      <c r="G12" s="89"/>
      <c r="H12" s="89"/>
      <c r="I12" s="89"/>
    </row>
    <row r="13" spans="1:24" ht="18.75" customHeight="1" x14ac:dyDescent="0.25">
      <c r="A13" s="50"/>
      <c r="B13" s="88" t="s">
        <v>203</v>
      </c>
      <c r="C13" s="89"/>
      <c r="D13" s="41">
        <v>28</v>
      </c>
      <c r="E13" s="89"/>
      <c r="F13" s="41">
        <v>28</v>
      </c>
      <c r="G13" s="89"/>
      <c r="H13" s="41">
        <v>22</v>
      </c>
      <c r="I13" s="89"/>
    </row>
    <row r="14" spans="1:24" ht="18.75" customHeight="1" x14ac:dyDescent="0.25">
      <c r="A14" s="50"/>
      <c r="B14" s="88" t="s">
        <v>158</v>
      </c>
      <c r="C14" s="89"/>
      <c r="D14" s="41">
        <v>-10</v>
      </c>
      <c r="E14" s="89"/>
      <c r="F14" s="41">
        <v>10</v>
      </c>
      <c r="G14" s="89"/>
      <c r="H14" s="41">
        <v>11</v>
      </c>
      <c r="I14" s="89"/>
    </row>
    <row r="15" spans="1:24" s="84" customFormat="1" ht="18.75" customHeight="1" x14ac:dyDescent="0.25">
      <c r="A15" s="50"/>
      <c r="B15" s="88" t="s">
        <v>205</v>
      </c>
      <c r="C15" s="89"/>
      <c r="D15" s="41">
        <v>-41</v>
      </c>
      <c r="E15" s="89"/>
      <c r="F15" s="41">
        <v>0</v>
      </c>
      <c r="G15" s="89"/>
      <c r="H15" s="41">
        <v>0</v>
      </c>
      <c r="I15" s="89"/>
    </row>
    <row r="16" spans="1:24" ht="18.75" customHeight="1" x14ac:dyDescent="0.25">
      <c r="A16" s="50"/>
      <c r="B16" s="88" t="s">
        <v>156</v>
      </c>
      <c r="C16" s="89"/>
      <c r="D16" s="41">
        <v>0</v>
      </c>
      <c r="E16" s="89"/>
      <c r="F16" s="41">
        <v>0</v>
      </c>
      <c r="G16" s="89"/>
      <c r="H16" s="41">
        <v>10</v>
      </c>
      <c r="I16" s="89"/>
    </row>
    <row r="17" spans="1:24" ht="18.75" customHeight="1" x14ac:dyDescent="0.25">
      <c r="A17" s="50"/>
      <c r="B17" s="88" t="s">
        <v>157</v>
      </c>
      <c r="C17" s="89"/>
      <c r="D17" s="41">
        <v>3</v>
      </c>
      <c r="E17" s="89"/>
      <c r="F17" s="41">
        <v>2</v>
      </c>
      <c r="G17" s="89"/>
      <c r="H17" s="41">
        <v>2</v>
      </c>
      <c r="I17" s="89"/>
    </row>
    <row r="18" spans="1:24" ht="18.75" customHeight="1" x14ac:dyDescent="0.25">
      <c r="A18" s="50"/>
      <c r="B18" s="88" t="s">
        <v>111</v>
      </c>
      <c r="C18" s="89"/>
      <c r="D18" s="96">
        <f>SUM(D13:D17)</f>
        <v>-20</v>
      </c>
      <c r="E18" s="89"/>
      <c r="F18" s="96">
        <f>SUM(F13:F17)</f>
        <v>40</v>
      </c>
      <c r="G18" s="89"/>
      <c r="H18" s="96">
        <f>SUM(H13:H17)</f>
        <v>45</v>
      </c>
      <c r="I18" s="89"/>
    </row>
    <row r="19" spans="1:24" ht="18.75" customHeight="1" x14ac:dyDescent="0.25">
      <c r="A19" s="50"/>
      <c r="B19" s="88" t="s">
        <v>171</v>
      </c>
      <c r="C19" s="89"/>
      <c r="D19" s="41">
        <v>15</v>
      </c>
      <c r="E19" s="89"/>
      <c r="F19" s="41">
        <v>-8</v>
      </c>
      <c r="G19" s="89"/>
      <c r="H19" s="41">
        <v>-21</v>
      </c>
      <c r="I19" s="89"/>
    </row>
    <row r="20" spans="1:24" s="53" customFormat="1" ht="18.75" customHeight="1" x14ac:dyDescent="0.25">
      <c r="A20" s="50"/>
      <c r="B20" s="88" t="s">
        <v>204</v>
      </c>
      <c r="C20" s="89"/>
      <c r="D20" s="41">
        <v>41</v>
      </c>
      <c r="E20" s="89"/>
      <c r="F20" s="41">
        <v>0</v>
      </c>
      <c r="G20" s="89"/>
      <c r="H20" s="41">
        <v>0</v>
      </c>
      <c r="I20" s="89"/>
    </row>
    <row r="21" spans="1:24" ht="18.75" customHeight="1" x14ac:dyDescent="0.25">
      <c r="A21" s="50"/>
      <c r="B21" s="103" t="s">
        <v>172</v>
      </c>
      <c r="C21" s="89"/>
      <c r="D21" s="41">
        <v>0</v>
      </c>
      <c r="E21" s="104"/>
      <c r="F21" s="41">
        <v>5</v>
      </c>
      <c r="G21" s="89"/>
      <c r="H21" s="41">
        <v>0</v>
      </c>
      <c r="I21" s="89"/>
    </row>
    <row r="22" spans="1:24" ht="18.75" customHeight="1" x14ac:dyDescent="0.25">
      <c r="A22" s="50"/>
      <c r="B22" s="88" t="s">
        <v>173</v>
      </c>
      <c r="C22" s="89"/>
      <c r="D22" s="57">
        <v>0</v>
      </c>
      <c r="E22" s="104"/>
      <c r="F22" s="57">
        <v>-5</v>
      </c>
      <c r="G22" s="89"/>
      <c r="H22" s="57">
        <v>0</v>
      </c>
      <c r="I22" s="89"/>
    </row>
    <row r="23" spans="1:24" ht="20.25" customHeight="1" x14ac:dyDescent="0.25">
      <c r="A23" s="50"/>
      <c r="B23" s="88" t="s">
        <v>112</v>
      </c>
      <c r="C23" s="89"/>
      <c r="D23" s="41">
        <f>SUM(D18:D22)</f>
        <v>36</v>
      </c>
      <c r="E23" s="89"/>
      <c r="F23" s="41">
        <f>SUM(F18:F22)</f>
        <v>32</v>
      </c>
      <c r="G23" s="89"/>
      <c r="H23" s="41">
        <f>SUM(H18:H22)</f>
        <v>24</v>
      </c>
      <c r="I23" s="89"/>
    </row>
    <row r="24" spans="1:24" ht="18.75" customHeight="1" thickBot="1" x14ac:dyDescent="0.3">
      <c r="A24" s="122" t="s">
        <v>113</v>
      </c>
      <c r="B24" s="123"/>
      <c r="C24" s="89"/>
      <c r="D24" s="97">
        <f>D23+D11</f>
        <v>198</v>
      </c>
      <c r="E24" s="89"/>
      <c r="F24" s="97">
        <f>F23+F11</f>
        <v>209</v>
      </c>
      <c r="G24" s="89"/>
      <c r="H24" s="97">
        <f>H23+H11</f>
        <v>170</v>
      </c>
      <c r="I24" s="89"/>
    </row>
    <row r="25" spans="1:24" ht="18.75" customHeight="1" thickTop="1" x14ac:dyDescent="0.25">
      <c r="A25" s="122" t="s">
        <v>114</v>
      </c>
      <c r="B25" s="123"/>
      <c r="C25" s="89"/>
      <c r="D25" s="105">
        <v>0.97</v>
      </c>
      <c r="E25" s="89"/>
      <c r="F25" s="105">
        <v>1.0473372781000001</v>
      </c>
      <c r="G25" s="89"/>
      <c r="H25" s="105">
        <v>0.86646884270000002</v>
      </c>
      <c r="I25" s="89"/>
    </row>
    <row r="26" spans="1:24" ht="31.2" hidden="1" customHeight="1" x14ac:dyDescent="0.25">
      <c r="A26" s="88" t="s">
        <v>115</v>
      </c>
      <c r="B26" s="89"/>
      <c r="C26" s="89"/>
      <c r="D26" s="41">
        <v>0</v>
      </c>
      <c r="E26" s="89"/>
      <c r="F26" s="41">
        <v>0</v>
      </c>
      <c r="G26" s="89"/>
      <c r="H26" s="41">
        <v>0</v>
      </c>
      <c r="I26" s="89"/>
    </row>
    <row r="27" spans="1:24" ht="18.75" customHeight="1" x14ac:dyDescent="0.25">
      <c r="A27" s="50"/>
      <c r="B27" s="88" t="s">
        <v>116</v>
      </c>
      <c r="C27" s="89"/>
      <c r="D27" s="106">
        <f>D23/D30-0.002</f>
        <v>0.21305376344086022</v>
      </c>
      <c r="E27" s="89"/>
      <c r="F27" s="106">
        <f>F23/F30</f>
        <v>0.1893491124260355</v>
      </c>
      <c r="G27" s="89"/>
      <c r="H27" s="106">
        <f>H23/H30</f>
        <v>0.14243323442136499</v>
      </c>
      <c r="I27" s="89"/>
    </row>
    <row r="28" spans="1:24" ht="18.75" customHeight="1" thickBot="1" x14ac:dyDescent="0.3">
      <c r="A28" s="122" t="s">
        <v>117</v>
      </c>
      <c r="B28" s="123"/>
      <c r="C28" s="89"/>
      <c r="D28" s="107">
        <f>+D24/D30</f>
        <v>1.1827956989247312</v>
      </c>
      <c r="E28" s="89"/>
      <c r="F28" s="107">
        <f>SUM(F25:F27)</f>
        <v>1.2366863905260357</v>
      </c>
      <c r="G28" s="89"/>
      <c r="H28" s="107">
        <f>SUM(H25:H27)</f>
        <v>1.008902077121365</v>
      </c>
      <c r="I28" s="89"/>
    </row>
    <row r="29" spans="1:24" ht="18.75" customHeight="1" x14ac:dyDescent="0.25">
      <c r="A29" s="89"/>
      <c r="B29" s="89"/>
      <c r="C29" s="89"/>
      <c r="D29" s="89"/>
      <c r="E29" s="89"/>
      <c r="F29" s="89"/>
      <c r="G29" s="89"/>
      <c r="H29" s="89"/>
      <c r="I29" s="89"/>
    </row>
    <row r="30" spans="1:24" ht="18.75" customHeight="1" x14ac:dyDescent="0.25">
      <c r="A30" s="50"/>
      <c r="B30" s="91" t="s">
        <v>118</v>
      </c>
      <c r="C30" s="89"/>
      <c r="D30" s="108">
        <v>167.4</v>
      </c>
      <c r="E30" s="89"/>
      <c r="F30" s="108">
        <v>169</v>
      </c>
      <c r="G30" s="89"/>
      <c r="H30" s="109">
        <v>168.5</v>
      </c>
      <c r="I30" s="89"/>
      <c r="J30" s="29"/>
      <c r="K30" s="29"/>
      <c r="L30" s="29"/>
      <c r="M30" s="29"/>
      <c r="N30" s="29"/>
      <c r="O30" s="29"/>
      <c r="P30" s="29"/>
      <c r="Q30" s="29"/>
      <c r="R30" s="29"/>
      <c r="S30" s="29"/>
      <c r="T30" s="29"/>
      <c r="U30" s="29"/>
      <c r="V30" s="29"/>
      <c r="W30" s="29"/>
      <c r="X30" s="29"/>
    </row>
    <row r="31" spans="1:24" ht="18.75" customHeight="1" x14ac:dyDescent="0.25">
      <c r="A31" s="3"/>
      <c r="B31" s="3"/>
      <c r="C31" s="3"/>
      <c r="D31" s="3"/>
      <c r="E31" s="3"/>
      <c r="F31" s="3"/>
      <c r="G31" s="3"/>
      <c r="H31" s="3"/>
      <c r="I31" s="3"/>
    </row>
    <row r="32" spans="1:24" ht="24.75" customHeight="1" x14ac:dyDescent="0.25">
      <c r="A32" s="124" t="s">
        <v>119</v>
      </c>
      <c r="B32" s="125"/>
      <c r="C32" s="126"/>
      <c r="D32" s="126"/>
      <c r="E32" s="126"/>
      <c r="F32" s="126"/>
      <c r="G32" s="126"/>
      <c r="H32" s="126"/>
      <c r="I32" s="126"/>
      <c r="J32" s="3"/>
      <c r="K32" s="3"/>
      <c r="L32" s="3"/>
      <c r="M32" s="3"/>
      <c r="N32" s="3"/>
      <c r="O32" s="3"/>
      <c r="P32" s="3"/>
      <c r="Q32" s="3"/>
      <c r="R32" s="3"/>
      <c r="S32" s="3"/>
      <c r="T32" s="3"/>
      <c r="U32" s="3"/>
      <c r="V32" s="3"/>
      <c r="W32" s="3"/>
      <c r="X32" s="3"/>
    </row>
    <row r="33" spans="1:24" ht="8.25" customHeight="1" x14ac:dyDescent="0.25">
      <c r="A33" s="125"/>
      <c r="B33" s="125"/>
      <c r="C33" s="125"/>
      <c r="D33" s="125"/>
      <c r="E33" s="125"/>
      <c r="F33" s="125"/>
      <c r="G33" s="125"/>
      <c r="H33" s="125"/>
      <c r="I33" s="125"/>
      <c r="J33" s="3"/>
      <c r="K33" s="3"/>
      <c r="L33" s="3"/>
      <c r="M33" s="3"/>
      <c r="N33" s="3"/>
      <c r="O33" s="3"/>
      <c r="P33" s="3"/>
      <c r="Q33" s="3"/>
      <c r="R33" s="3"/>
      <c r="S33" s="3"/>
      <c r="T33" s="3"/>
      <c r="U33" s="3"/>
      <c r="V33" s="3"/>
      <c r="W33" s="3"/>
      <c r="X33" s="3"/>
    </row>
    <row r="34" spans="1:24" ht="82.8" customHeight="1" x14ac:dyDescent="0.25">
      <c r="A34" s="124" t="s">
        <v>206</v>
      </c>
      <c r="B34" s="125"/>
      <c r="C34" s="125"/>
      <c r="D34" s="125"/>
      <c r="E34" s="125"/>
      <c r="F34" s="125"/>
      <c r="G34" s="125"/>
      <c r="H34" s="125"/>
      <c r="I34" s="125"/>
      <c r="J34" s="3"/>
      <c r="K34" s="3"/>
      <c r="L34" s="3"/>
      <c r="M34" s="3"/>
      <c r="N34" s="3"/>
      <c r="O34" s="3"/>
      <c r="P34" s="3"/>
      <c r="Q34" s="3"/>
      <c r="R34" s="3"/>
      <c r="S34" s="3"/>
      <c r="T34" s="3"/>
      <c r="U34" s="3"/>
      <c r="V34" s="3"/>
      <c r="W34" s="3"/>
      <c r="X34" s="3"/>
    </row>
    <row r="35" spans="1:24" ht="7.5" customHeight="1" x14ac:dyDescent="0.25">
      <c r="A35" s="125"/>
      <c r="B35" s="125"/>
      <c r="C35" s="125"/>
      <c r="D35" s="125"/>
      <c r="E35" s="125"/>
      <c r="F35" s="125"/>
      <c r="G35" s="125"/>
      <c r="H35" s="125"/>
      <c r="I35" s="125"/>
      <c r="J35" s="3"/>
      <c r="K35" s="3"/>
      <c r="L35" s="3"/>
      <c r="M35" s="3"/>
      <c r="N35" s="3"/>
      <c r="O35" s="3"/>
      <c r="P35" s="3"/>
      <c r="Q35" s="3"/>
      <c r="R35" s="3"/>
      <c r="S35" s="3"/>
      <c r="T35" s="3"/>
      <c r="U35" s="3"/>
      <c r="V35" s="3"/>
      <c r="W35" s="3"/>
      <c r="X35" s="3"/>
    </row>
    <row r="36" spans="1:24" s="84" customFormat="1" ht="41.4" customHeight="1" x14ac:dyDescent="0.25">
      <c r="A36" s="124" t="s">
        <v>216</v>
      </c>
      <c r="B36" s="125"/>
      <c r="C36" s="126"/>
      <c r="D36" s="126"/>
      <c r="E36" s="126"/>
      <c r="F36" s="126"/>
      <c r="G36" s="126"/>
      <c r="H36" s="126"/>
      <c r="I36" s="126"/>
      <c r="J36" s="83"/>
      <c r="K36" s="83"/>
      <c r="L36" s="83"/>
      <c r="M36" s="83"/>
      <c r="N36" s="83"/>
      <c r="O36" s="83"/>
      <c r="P36" s="83"/>
      <c r="Q36" s="83"/>
      <c r="R36" s="83"/>
      <c r="S36" s="83"/>
      <c r="T36" s="83"/>
      <c r="U36" s="83"/>
      <c r="V36" s="83"/>
      <c r="W36" s="83"/>
      <c r="X36" s="83"/>
    </row>
    <row r="37" spans="1:24" s="84" customFormat="1" ht="9.75" customHeight="1" x14ac:dyDescent="0.25">
      <c r="A37" s="86"/>
      <c r="B37" s="86"/>
      <c r="C37" s="86"/>
      <c r="D37" s="86"/>
      <c r="E37" s="86"/>
      <c r="F37" s="86"/>
      <c r="G37" s="86"/>
      <c r="H37" s="86"/>
      <c r="I37" s="86"/>
      <c r="J37" s="83"/>
      <c r="K37" s="83"/>
      <c r="L37" s="83"/>
      <c r="M37" s="83"/>
      <c r="N37" s="83"/>
      <c r="O37" s="83"/>
      <c r="P37" s="83"/>
      <c r="Q37" s="83"/>
      <c r="R37" s="83"/>
      <c r="S37" s="83"/>
      <c r="T37" s="83"/>
      <c r="U37" s="83"/>
      <c r="V37" s="83"/>
      <c r="W37" s="83"/>
      <c r="X37" s="83"/>
    </row>
    <row r="38" spans="1:24" s="45" customFormat="1" ht="37.5" customHeight="1" x14ac:dyDescent="0.25">
      <c r="A38" s="124" t="s">
        <v>174</v>
      </c>
      <c r="B38" s="125"/>
      <c r="C38" s="125"/>
      <c r="D38" s="125"/>
      <c r="E38" s="125"/>
      <c r="F38" s="125"/>
      <c r="G38" s="125"/>
      <c r="H38" s="125"/>
      <c r="I38" s="125"/>
      <c r="J38" s="44"/>
      <c r="K38" s="44"/>
      <c r="L38" s="44"/>
      <c r="M38" s="44"/>
      <c r="N38" s="44"/>
      <c r="O38" s="44"/>
      <c r="P38" s="44"/>
      <c r="Q38" s="44"/>
      <c r="R38" s="44"/>
      <c r="S38" s="44"/>
      <c r="T38" s="44"/>
      <c r="U38" s="44"/>
      <c r="V38" s="44"/>
      <c r="W38" s="44"/>
      <c r="X38" s="44"/>
    </row>
    <row r="39" spans="1:24" s="45" customFormat="1" ht="9.75" customHeight="1" x14ac:dyDescent="0.25">
      <c r="A39" s="82"/>
      <c r="B39" s="82"/>
      <c r="C39" s="82"/>
      <c r="D39" s="82"/>
      <c r="E39" s="82"/>
      <c r="F39" s="82"/>
      <c r="G39" s="82"/>
      <c r="H39" s="82"/>
      <c r="I39" s="82"/>
      <c r="J39" s="44"/>
      <c r="K39" s="44"/>
      <c r="L39" s="44"/>
      <c r="M39" s="44"/>
      <c r="N39" s="44"/>
      <c r="O39" s="44"/>
      <c r="P39" s="44"/>
      <c r="Q39" s="44"/>
      <c r="R39" s="44"/>
      <c r="S39" s="44"/>
      <c r="T39" s="44"/>
      <c r="U39" s="44"/>
      <c r="V39" s="44"/>
      <c r="W39" s="44"/>
      <c r="X39" s="44"/>
    </row>
    <row r="40" spans="1:24" s="45" customFormat="1" ht="40.200000000000003" customHeight="1" x14ac:dyDescent="0.25">
      <c r="A40" s="124" t="s">
        <v>213</v>
      </c>
      <c r="B40" s="125"/>
      <c r="C40" s="125"/>
      <c r="D40" s="125"/>
      <c r="E40" s="125"/>
      <c r="F40" s="125"/>
      <c r="G40" s="125"/>
      <c r="H40" s="125"/>
      <c r="I40" s="125"/>
      <c r="J40" s="44"/>
      <c r="K40" s="44"/>
      <c r="L40" s="44"/>
      <c r="M40" s="44"/>
      <c r="N40" s="44"/>
      <c r="O40" s="44"/>
      <c r="P40" s="44"/>
      <c r="Q40" s="44"/>
      <c r="R40" s="44"/>
      <c r="S40" s="44"/>
      <c r="T40" s="44"/>
      <c r="U40" s="44"/>
      <c r="V40" s="44"/>
      <c r="W40" s="44"/>
      <c r="X40" s="44"/>
    </row>
    <row r="41" spans="1:24" s="45" customFormat="1" ht="9.75" customHeight="1" x14ac:dyDescent="0.25">
      <c r="A41" s="49"/>
      <c r="B41" s="49"/>
      <c r="C41" s="49"/>
      <c r="D41" s="49"/>
      <c r="E41" s="49"/>
      <c r="F41" s="49"/>
      <c r="G41" s="49"/>
      <c r="H41" s="49"/>
      <c r="I41" s="49"/>
      <c r="J41" s="44"/>
      <c r="K41" s="44"/>
      <c r="L41" s="44"/>
      <c r="M41" s="44"/>
      <c r="N41" s="44"/>
      <c r="O41" s="44"/>
      <c r="P41" s="44"/>
      <c r="Q41" s="44"/>
      <c r="R41" s="44"/>
      <c r="S41" s="44"/>
      <c r="T41" s="44"/>
      <c r="U41" s="44"/>
      <c r="V41" s="44"/>
      <c r="W41" s="44"/>
      <c r="X41" s="44"/>
    </row>
    <row r="42" spans="1:24" ht="38.25" customHeight="1" x14ac:dyDescent="0.25">
      <c r="A42" s="127" t="s">
        <v>211</v>
      </c>
      <c r="B42" s="128"/>
      <c r="C42" s="128"/>
      <c r="D42" s="128"/>
      <c r="E42" s="128"/>
      <c r="F42" s="128"/>
      <c r="G42" s="128"/>
      <c r="H42" s="128"/>
      <c r="I42" s="128"/>
      <c r="J42" s="3"/>
      <c r="K42" s="3"/>
      <c r="L42" s="3"/>
      <c r="M42" s="3"/>
      <c r="N42" s="3"/>
      <c r="O42" s="3"/>
      <c r="P42" s="3"/>
      <c r="Q42" s="3"/>
      <c r="R42" s="3"/>
      <c r="S42" s="3"/>
      <c r="T42" s="3"/>
      <c r="U42" s="3"/>
      <c r="V42" s="3"/>
      <c r="W42" s="3"/>
      <c r="X42" s="3"/>
    </row>
    <row r="43" spans="1:24" ht="8.25" customHeight="1" x14ac:dyDescent="0.25">
      <c r="A43" s="125"/>
      <c r="B43" s="125"/>
      <c r="C43" s="125"/>
      <c r="D43" s="125"/>
      <c r="E43" s="125"/>
      <c r="F43" s="125"/>
      <c r="G43" s="125"/>
      <c r="H43" s="125"/>
      <c r="I43" s="125"/>
      <c r="J43" s="3"/>
      <c r="K43" s="3"/>
      <c r="L43" s="3"/>
      <c r="M43" s="3"/>
      <c r="N43" s="3"/>
      <c r="O43" s="3"/>
      <c r="P43" s="3"/>
      <c r="Q43" s="3"/>
      <c r="R43" s="3"/>
      <c r="S43" s="3"/>
      <c r="T43" s="3"/>
      <c r="U43" s="3"/>
      <c r="V43" s="3"/>
      <c r="W43" s="3"/>
      <c r="X43" s="3"/>
    </row>
    <row r="44" spans="1:24" s="54" customFormat="1" ht="25.5" customHeight="1" x14ac:dyDescent="0.25">
      <c r="A44" s="127" t="s">
        <v>207</v>
      </c>
      <c r="B44" s="128"/>
      <c r="C44" s="128"/>
      <c r="D44" s="128"/>
      <c r="E44" s="128"/>
      <c r="F44" s="128"/>
      <c r="G44" s="128"/>
      <c r="H44" s="128"/>
      <c r="I44" s="128"/>
      <c r="J44" s="51"/>
      <c r="K44" s="55"/>
      <c r="L44" s="55"/>
      <c r="M44" s="55"/>
      <c r="N44" s="55"/>
      <c r="O44" s="55"/>
      <c r="P44" s="55"/>
      <c r="Q44" s="55"/>
      <c r="R44" s="55"/>
      <c r="S44" s="55"/>
      <c r="T44" s="55"/>
      <c r="U44" s="55"/>
      <c r="V44" s="55"/>
      <c r="W44" s="55"/>
      <c r="X44" s="55"/>
    </row>
    <row r="45" spans="1:24" s="54" customFormat="1" ht="9.75" customHeight="1" x14ac:dyDescent="0.25">
      <c r="A45" s="56"/>
      <c r="B45" s="56"/>
      <c r="C45" s="56"/>
      <c r="D45" s="56"/>
      <c r="E45" s="56"/>
      <c r="F45" s="56"/>
      <c r="G45" s="56"/>
      <c r="H45" s="56"/>
      <c r="I45" s="56"/>
      <c r="J45" s="55"/>
      <c r="K45" s="55"/>
      <c r="L45" s="55"/>
      <c r="M45" s="55"/>
      <c r="N45" s="55"/>
      <c r="O45" s="55"/>
      <c r="P45" s="55"/>
      <c r="Q45" s="55"/>
      <c r="R45" s="55"/>
      <c r="S45" s="55"/>
      <c r="T45" s="55"/>
      <c r="U45" s="55"/>
      <c r="V45" s="55"/>
      <c r="W45" s="55"/>
      <c r="X45" s="55"/>
    </row>
    <row r="46" spans="1:24" ht="28.2" customHeight="1" x14ac:dyDescent="0.25">
      <c r="A46" s="124" t="s">
        <v>209</v>
      </c>
      <c r="B46" s="125"/>
      <c r="C46" s="125"/>
      <c r="D46" s="125"/>
      <c r="E46" s="125"/>
      <c r="F46" s="125"/>
      <c r="G46" s="125"/>
      <c r="H46" s="125"/>
      <c r="I46" s="125"/>
      <c r="J46" s="3"/>
      <c r="K46" s="3"/>
      <c r="L46" s="3"/>
      <c r="M46" s="3"/>
      <c r="N46" s="3"/>
      <c r="O46" s="3"/>
      <c r="P46" s="3"/>
      <c r="Q46" s="3"/>
      <c r="R46" s="3"/>
      <c r="S46" s="3"/>
      <c r="T46" s="3"/>
      <c r="U46" s="3"/>
      <c r="V46" s="3"/>
      <c r="W46" s="3"/>
      <c r="X46" s="3"/>
    </row>
    <row r="47" spans="1:24" ht="9.75" customHeight="1" x14ac:dyDescent="0.25">
      <c r="A47" s="125"/>
      <c r="B47" s="125"/>
      <c r="C47" s="125"/>
      <c r="D47" s="125"/>
      <c r="E47" s="125"/>
      <c r="F47" s="125"/>
      <c r="G47" s="125"/>
      <c r="H47" s="125"/>
      <c r="I47" s="125"/>
      <c r="J47" s="3"/>
      <c r="K47" s="3"/>
      <c r="L47" s="3"/>
      <c r="M47" s="3"/>
      <c r="N47" s="3"/>
      <c r="O47" s="3"/>
      <c r="P47" s="3"/>
      <c r="Q47" s="3"/>
      <c r="R47" s="3"/>
      <c r="S47" s="3"/>
      <c r="T47" s="3"/>
      <c r="U47" s="3"/>
      <c r="V47" s="3"/>
      <c r="W47" s="3"/>
      <c r="X47" s="3"/>
    </row>
    <row r="48" spans="1:24" ht="25.5" customHeight="1" x14ac:dyDescent="0.25">
      <c r="A48" s="124" t="s">
        <v>217</v>
      </c>
      <c r="B48" s="125"/>
      <c r="C48" s="125"/>
      <c r="D48" s="125"/>
      <c r="E48" s="125"/>
      <c r="F48" s="125"/>
      <c r="G48" s="125"/>
      <c r="H48" s="125"/>
      <c r="I48" s="125"/>
      <c r="J48" s="3"/>
      <c r="K48" s="3"/>
      <c r="L48" s="3"/>
      <c r="M48" s="3"/>
      <c r="N48" s="3"/>
      <c r="O48" s="3"/>
      <c r="P48" s="3"/>
      <c r="Q48" s="3"/>
      <c r="R48" s="3"/>
      <c r="S48" s="3"/>
      <c r="T48" s="3"/>
      <c r="U48" s="3"/>
      <c r="V48" s="3"/>
      <c r="W48" s="3"/>
      <c r="X48" s="3"/>
    </row>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sheetData>
  <mergeCells count="24">
    <mergeCell ref="A47:I47"/>
    <mergeCell ref="A48:I48"/>
    <mergeCell ref="A35:I35"/>
    <mergeCell ref="A43:I43"/>
    <mergeCell ref="A46:I46"/>
    <mergeCell ref="A38:I38"/>
    <mergeCell ref="A40:I40"/>
    <mergeCell ref="A42:I42"/>
    <mergeCell ref="A44:I44"/>
    <mergeCell ref="A28:B28"/>
    <mergeCell ref="A32:I32"/>
    <mergeCell ref="A33:I33"/>
    <mergeCell ref="A34:I34"/>
    <mergeCell ref="A36:I36"/>
    <mergeCell ref="D7:H7"/>
    <mergeCell ref="A11:B11"/>
    <mergeCell ref="A12:B12"/>
    <mergeCell ref="A24:B24"/>
    <mergeCell ref="A25:B25"/>
    <mergeCell ref="A1:I1"/>
    <mergeCell ref="A2:I2"/>
    <mergeCell ref="A3:I3"/>
    <mergeCell ref="A4:I4"/>
    <mergeCell ref="A5:I5"/>
  </mergeCells>
  <printOptions horizontalCentered="1"/>
  <pageMargins left="0.25" right="0.25"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4"/>
  <sheetViews>
    <sheetView showGridLines="0" topLeftCell="A19" zoomScaleNormal="100" workbookViewId="0">
      <selection activeCell="C39" sqref="C39"/>
    </sheetView>
  </sheetViews>
  <sheetFormatPr defaultColWidth="21.44140625" defaultRowHeight="13.2" x14ac:dyDescent="0.25"/>
  <cols>
    <col min="1" max="1" width="2.33203125" customWidth="1"/>
    <col min="2" max="2" width="85.77734375" customWidth="1"/>
    <col min="3" max="3" width="2.77734375" customWidth="1"/>
    <col min="4" max="4" width="15.77734375" customWidth="1"/>
    <col min="5" max="5" width="2.77734375" customWidth="1"/>
    <col min="6" max="6" width="15.77734375" customWidth="1"/>
    <col min="7" max="7" width="2.77734375" customWidth="1"/>
    <col min="8" max="8" width="15.77734375" customWidth="1"/>
    <col min="9" max="9" width="2.77734375" customWidth="1"/>
  </cols>
  <sheetData>
    <row r="1" spans="1:24" x14ac:dyDescent="0.25">
      <c r="A1" s="110" t="s">
        <v>0</v>
      </c>
      <c r="B1" s="111"/>
      <c r="C1" s="112"/>
      <c r="D1" s="112"/>
      <c r="E1" s="112"/>
      <c r="F1" s="112"/>
      <c r="G1" s="112"/>
      <c r="H1" s="112"/>
      <c r="I1" s="112"/>
      <c r="J1" s="3"/>
      <c r="K1" s="3"/>
      <c r="L1" s="3"/>
      <c r="M1" s="3"/>
      <c r="N1" s="3"/>
      <c r="O1" s="3"/>
      <c r="P1" s="3"/>
      <c r="Q1" s="3"/>
      <c r="R1" s="3"/>
      <c r="S1" s="3"/>
      <c r="T1" s="3"/>
      <c r="U1" s="3"/>
      <c r="V1" s="3"/>
      <c r="W1" s="3"/>
      <c r="X1" s="3"/>
    </row>
    <row r="2" spans="1:24" x14ac:dyDescent="0.25">
      <c r="A2" s="110" t="s">
        <v>126</v>
      </c>
      <c r="B2" s="111"/>
      <c r="C2" s="112"/>
      <c r="D2" s="112"/>
      <c r="E2" s="112"/>
      <c r="F2" s="112"/>
      <c r="G2" s="112"/>
      <c r="H2" s="112"/>
      <c r="I2" s="112"/>
      <c r="J2" s="3"/>
      <c r="K2" s="3"/>
      <c r="L2" s="3"/>
      <c r="M2" s="3"/>
      <c r="N2" s="3"/>
      <c r="O2" s="3"/>
      <c r="P2" s="3"/>
      <c r="Q2" s="3"/>
      <c r="R2" s="3"/>
      <c r="S2" s="3"/>
      <c r="T2" s="3"/>
      <c r="U2" s="3"/>
      <c r="V2" s="3"/>
      <c r="W2" s="3"/>
      <c r="X2" s="3"/>
    </row>
    <row r="3" spans="1:24" x14ac:dyDescent="0.25">
      <c r="A3" s="110" t="s">
        <v>107</v>
      </c>
      <c r="B3" s="111"/>
      <c r="C3" s="112"/>
      <c r="D3" s="112"/>
      <c r="E3" s="112"/>
      <c r="F3" s="112"/>
      <c r="G3" s="112"/>
      <c r="H3" s="112"/>
      <c r="I3" s="112"/>
      <c r="J3" s="3"/>
      <c r="K3" s="3"/>
      <c r="L3" s="3"/>
      <c r="M3" s="3"/>
      <c r="N3" s="3"/>
      <c r="O3" s="3"/>
      <c r="P3" s="3"/>
      <c r="Q3" s="3"/>
      <c r="R3" s="3"/>
      <c r="S3" s="3"/>
      <c r="T3" s="3"/>
      <c r="U3" s="3"/>
      <c r="V3" s="3"/>
      <c r="W3" s="3"/>
      <c r="X3" s="3"/>
    </row>
    <row r="4" spans="1:24" x14ac:dyDescent="0.25">
      <c r="A4" s="110" t="s">
        <v>45</v>
      </c>
      <c r="B4" s="111"/>
      <c r="C4" s="112"/>
      <c r="D4" s="112"/>
      <c r="E4" s="112"/>
      <c r="F4" s="112"/>
      <c r="G4" s="112"/>
      <c r="H4" s="112"/>
      <c r="I4" s="112"/>
      <c r="J4" s="3"/>
      <c r="K4" s="3"/>
      <c r="L4" s="3"/>
      <c r="M4" s="3"/>
      <c r="N4" s="3"/>
      <c r="O4" s="3"/>
      <c r="P4" s="3"/>
      <c r="Q4" s="3"/>
      <c r="R4" s="3"/>
      <c r="S4" s="3"/>
      <c r="T4" s="3"/>
      <c r="U4" s="3"/>
      <c r="V4" s="3"/>
      <c r="W4" s="3"/>
      <c r="X4" s="3"/>
    </row>
    <row r="5" spans="1:24" x14ac:dyDescent="0.25">
      <c r="A5" s="110" t="s">
        <v>3</v>
      </c>
      <c r="B5" s="111"/>
      <c r="C5" s="112"/>
      <c r="D5" s="112"/>
      <c r="E5" s="112"/>
      <c r="F5" s="112"/>
      <c r="G5" s="112"/>
      <c r="H5" s="112"/>
      <c r="I5" s="112"/>
      <c r="J5" s="3"/>
      <c r="K5" s="3"/>
      <c r="L5" s="3"/>
      <c r="M5" s="3"/>
      <c r="N5" s="3"/>
      <c r="O5" s="3"/>
      <c r="P5" s="3"/>
      <c r="Q5" s="3"/>
      <c r="R5" s="3"/>
      <c r="S5" s="3"/>
      <c r="T5" s="3"/>
      <c r="U5" s="3"/>
      <c r="V5" s="3"/>
      <c r="W5" s="3"/>
      <c r="X5" s="3"/>
    </row>
    <row r="6" spans="1:24" x14ac:dyDescent="0.25">
      <c r="A6" s="3"/>
      <c r="B6" s="3"/>
      <c r="C6" s="3"/>
      <c r="D6" s="3"/>
      <c r="E6" s="3"/>
      <c r="F6" s="3"/>
      <c r="G6" s="3"/>
      <c r="H6" s="3"/>
      <c r="I6" s="3"/>
      <c r="J6" s="3"/>
      <c r="K6" s="3"/>
      <c r="L6" s="3"/>
      <c r="M6" s="3"/>
      <c r="N6" s="3"/>
      <c r="O6" s="3"/>
      <c r="P6" s="3"/>
      <c r="Q6" s="3"/>
      <c r="R6" s="3"/>
      <c r="S6" s="3"/>
      <c r="T6" s="3"/>
      <c r="U6" s="3"/>
      <c r="V6" s="3"/>
      <c r="W6" s="3"/>
      <c r="X6" s="3"/>
    </row>
    <row r="7" spans="1:24" x14ac:dyDescent="0.25">
      <c r="A7" s="3"/>
      <c r="B7" s="3"/>
      <c r="C7" s="3"/>
      <c r="D7" s="114" t="s">
        <v>108</v>
      </c>
      <c r="E7" s="115"/>
      <c r="F7" s="115"/>
      <c r="G7" s="115"/>
      <c r="H7" s="115"/>
      <c r="I7" s="3"/>
      <c r="J7" s="3"/>
      <c r="K7" s="3"/>
      <c r="L7" s="3"/>
      <c r="M7" s="3"/>
      <c r="N7" s="3"/>
      <c r="O7" s="3"/>
      <c r="P7" s="3"/>
      <c r="Q7" s="3"/>
      <c r="R7" s="3"/>
      <c r="S7" s="3"/>
      <c r="T7" s="3"/>
      <c r="U7" s="3"/>
      <c r="V7" s="3"/>
      <c r="W7" s="3"/>
      <c r="X7" s="3"/>
    </row>
    <row r="8" spans="1:24" x14ac:dyDescent="0.25">
      <c r="A8" s="3"/>
      <c r="B8" s="3"/>
      <c r="C8" s="3"/>
      <c r="D8" s="6" t="s">
        <v>5</v>
      </c>
      <c r="E8" s="19"/>
      <c r="F8" s="7">
        <v>43190</v>
      </c>
      <c r="G8" s="19"/>
      <c r="H8" s="7">
        <v>42916</v>
      </c>
      <c r="I8" s="3"/>
      <c r="J8" s="3"/>
      <c r="K8" s="3"/>
      <c r="L8" s="3"/>
      <c r="M8" s="3"/>
      <c r="N8" s="3"/>
      <c r="O8" s="3"/>
      <c r="P8" s="3"/>
      <c r="Q8" s="3"/>
      <c r="R8" s="3"/>
      <c r="S8" s="3"/>
      <c r="T8" s="3"/>
      <c r="U8" s="3"/>
      <c r="V8" s="3"/>
      <c r="W8" s="3"/>
      <c r="X8" s="3"/>
    </row>
    <row r="9" spans="1:24" x14ac:dyDescent="0.25">
      <c r="A9" s="3"/>
      <c r="B9" s="3"/>
      <c r="C9" s="3"/>
      <c r="D9" s="4" t="s">
        <v>6</v>
      </c>
      <c r="E9" s="2"/>
      <c r="F9" s="8">
        <v>43190</v>
      </c>
      <c r="G9" s="2"/>
      <c r="H9" s="8">
        <v>42916</v>
      </c>
      <c r="I9" s="3"/>
      <c r="J9" s="3"/>
      <c r="K9" s="3"/>
      <c r="L9" s="3"/>
      <c r="M9" s="3"/>
      <c r="N9" s="3"/>
      <c r="O9" s="3"/>
      <c r="P9" s="3"/>
      <c r="Q9" s="3"/>
      <c r="R9" s="3"/>
      <c r="S9" s="3"/>
      <c r="T9" s="3"/>
      <c r="U9" s="3"/>
      <c r="V9" s="3"/>
      <c r="W9" s="3"/>
      <c r="X9" s="3"/>
    </row>
    <row r="10" spans="1:24" x14ac:dyDescent="0.25">
      <c r="A10" s="3"/>
      <c r="B10" s="3"/>
      <c r="C10" s="3"/>
      <c r="D10" s="3"/>
      <c r="E10" s="3"/>
      <c r="F10" s="3"/>
      <c r="G10" s="3"/>
      <c r="H10" s="3"/>
      <c r="I10" s="3"/>
      <c r="J10" s="3"/>
      <c r="K10" s="3"/>
      <c r="L10" s="3"/>
      <c r="M10" s="3"/>
      <c r="N10" s="3"/>
      <c r="O10" s="3"/>
      <c r="P10" s="3"/>
      <c r="Q10" s="3"/>
      <c r="R10" s="3"/>
      <c r="S10" s="3"/>
      <c r="T10" s="3"/>
      <c r="U10" s="3"/>
      <c r="V10" s="3"/>
      <c r="W10" s="3"/>
      <c r="X10" s="3"/>
    </row>
    <row r="11" spans="1:24" ht="18.75" customHeight="1" x14ac:dyDescent="0.25">
      <c r="A11" s="116" t="s">
        <v>120</v>
      </c>
      <c r="B11" s="112"/>
      <c r="C11" s="10"/>
      <c r="D11" s="20">
        <v>269</v>
      </c>
      <c r="E11" s="3"/>
      <c r="F11" s="20">
        <v>273</v>
      </c>
      <c r="G11" s="3"/>
      <c r="H11" s="20">
        <v>242</v>
      </c>
      <c r="I11" s="10"/>
      <c r="J11" s="10"/>
      <c r="K11" s="10"/>
      <c r="L11" s="10"/>
      <c r="M11" s="10"/>
      <c r="N11" s="10"/>
      <c r="O11" s="10"/>
      <c r="P11" s="10"/>
      <c r="Q11" s="10"/>
      <c r="R11" s="10"/>
      <c r="S11" s="10"/>
      <c r="T11" s="10"/>
      <c r="U11" s="10"/>
      <c r="V11" s="10"/>
      <c r="W11" s="10"/>
      <c r="X11" s="10"/>
    </row>
    <row r="12" spans="1:24" ht="18.75" customHeight="1" x14ac:dyDescent="0.25">
      <c r="A12" s="117" t="s">
        <v>110</v>
      </c>
      <c r="B12" s="112"/>
      <c r="C12" s="3"/>
      <c r="D12" s="3"/>
      <c r="E12" s="3"/>
      <c r="F12" s="3"/>
      <c r="G12" s="3"/>
      <c r="H12" s="3"/>
      <c r="I12" s="3"/>
      <c r="J12" s="3"/>
      <c r="K12" s="3"/>
      <c r="L12" s="3"/>
      <c r="M12" s="3"/>
      <c r="N12" s="3"/>
      <c r="O12" s="3"/>
      <c r="P12" s="3"/>
      <c r="Q12" s="3"/>
      <c r="R12" s="3"/>
      <c r="S12" s="3"/>
      <c r="T12" s="3"/>
      <c r="U12" s="3"/>
      <c r="V12" s="3"/>
      <c r="W12" s="3"/>
      <c r="X12" s="3"/>
    </row>
    <row r="13" spans="1:24" ht="18.75" customHeight="1" x14ac:dyDescent="0.25">
      <c r="B13" s="11" t="s">
        <v>121</v>
      </c>
      <c r="C13" s="3"/>
      <c r="D13" s="21">
        <v>28</v>
      </c>
      <c r="E13" s="3"/>
      <c r="F13" s="21">
        <v>28</v>
      </c>
      <c r="G13" s="3"/>
      <c r="H13" s="21">
        <v>22</v>
      </c>
      <c r="I13" s="3"/>
      <c r="J13" s="3"/>
      <c r="K13" s="3"/>
      <c r="L13" s="3"/>
      <c r="M13" s="3"/>
      <c r="N13" s="3"/>
      <c r="O13" s="3"/>
      <c r="P13" s="3"/>
      <c r="Q13" s="3"/>
      <c r="R13" s="3"/>
      <c r="S13" s="3"/>
      <c r="T13" s="3"/>
      <c r="U13" s="3"/>
      <c r="V13" s="3"/>
      <c r="W13" s="3"/>
      <c r="X13" s="3"/>
    </row>
    <row r="14" spans="1:24" ht="18.75" customHeight="1" x14ac:dyDescent="0.25">
      <c r="B14" s="11" t="s">
        <v>122</v>
      </c>
      <c r="C14" s="3"/>
      <c r="D14" s="21">
        <v>-10</v>
      </c>
      <c r="E14" s="3"/>
      <c r="F14" s="21">
        <v>10</v>
      </c>
      <c r="G14" s="3"/>
      <c r="H14" s="21">
        <v>11</v>
      </c>
      <c r="I14" s="3"/>
      <c r="J14" s="3"/>
      <c r="K14" s="3"/>
      <c r="L14" s="3"/>
      <c r="M14" s="3"/>
      <c r="N14" s="3"/>
      <c r="O14" s="3"/>
      <c r="P14" s="3"/>
      <c r="Q14" s="3"/>
      <c r="R14" s="3"/>
      <c r="S14" s="3"/>
      <c r="T14" s="3"/>
      <c r="U14" s="3"/>
      <c r="V14" s="3"/>
      <c r="W14" s="3"/>
      <c r="X14" s="3"/>
    </row>
    <row r="15" spans="1:24" ht="18.75" customHeight="1" x14ac:dyDescent="0.25">
      <c r="B15" s="71" t="s">
        <v>175</v>
      </c>
      <c r="C15" s="3"/>
      <c r="D15" s="21">
        <v>0</v>
      </c>
      <c r="E15" s="3"/>
      <c r="F15" s="21">
        <v>0</v>
      </c>
      <c r="G15" s="3"/>
      <c r="H15" s="21">
        <v>10</v>
      </c>
      <c r="I15" s="3"/>
      <c r="J15" s="3"/>
      <c r="K15" s="3"/>
      <c r="L15" s="3"/>
      <c r="M15" s="3"/>
      <c r="N15" s="3"/>
      <c r="O15" s="3"/>
      <c r="P15" s="3"/>
      <c r="Q15" s="3"/>
      <c r="R15" s="3"/>
      <c r="S15" s="3"/>
      <c r="T15" s="3"/>
      <c r="U15" s="3"/>
      <c r="V15" s="3"/>
      <c r="W15" s="3"/>
      <c r="X15" s="3"/>
    </row>
    <row r="16" spans="1:24" ht="18.75" customHeight="1" x14ac:dyDescent="0.25">
      <c r="B16" s="59" t="s">
        <v>176</v>
      </c>
      <c r="C16" s="3"/>
      <c r="D16" s="21">
        <v>3</v>
      </c>
      <c r="E16" s="3"/>
      <c r="F16" s="21">
        <v>2</v>
      </c>
      <c r="G16" s="3"/>
      <c r="H16" s="21">
        <v>0</v>
      </c>
      <c r="I16" s="3"/>
      <c r="J16" s="3"/>
      <c r="K16" s="3"/>
      <c r="L16" s="3"/>
      <c r="M16" s="3"/>
      <c r="N16" s="3"/>
      <c r="O16" s="3"/>
      <c r="P16" s="3"/>
      <c r="Q16" s="3"/>
      <c r="R16" s="3"/>
      <c r="S16" s="3"/>
      <c r="T16" s="3"/>
      <c r="U16" s="3"/>
      <c r="V16" s="3"/>
      <c r="W16" s="3"/>
      <c r="X16" s="3"/>
    </row>
    <row r="17" spans="1:24" ht="18.75" customHeight="1" x14ac:dyDescent="0.25">
      <c r="A17" s="50"/>
      <c r="B17" s="59" t="s">
        <v>123</v>
      </c>
      <c r="C17" s="47"/>
      <c r="D17" s="60">
        <f>SUM(D13:D16)</f>
        <v>21</v>
      </c>
      <c r="E17" s="47"/>
      <c r="F17" s="60">
        <f>SUM(F13:F16)</f>
        <v>40</v>
      </c>
      <c r="G17" s="47"/>
      <c r="H17" s="60">
        <f>SUM(H13:H16)</f>
        <v>43</v>
      </c>
      <c r="I17" s="47"/>
      <c r="J17" s="47"/>
      <c r="K17" s="3"/>
      <c r="L17" s="3"/>
      <c r="M17" s="3"/>
      <c r="N17" s="3"/>
      <c r="O17" s="3"/>
      <c r="P17" s="3"/>
      <c r="Q17" s="3"/>
      <c r="R17" s="3"/>
      <c r="S17" s="3"/>
      <c r="T17" s="3"/>
      <c r="U17" s="3"/>
      <c r="V17" s="3"/>
      <c r="W17" s="3"/>
      <c r="X17" s="3"/>
    </row>
    <row r="18" spans="1:24" ht="18.75" customHeight="1" x14ac:dyDescent="0.25">
      <c r="A18" s="122" t="s">
        <v>124</v>
      </c>
      <c r="B18" s="119"/>
      <c r="C18" s="47"/>
      <c r="D18" s="61">
        <f>D17+D11</f>
        <v>290</v>
      </c>
      <c r="E18" s="47"/>
      <c r="F18" s="61">
        <f>F17+F11</f>
        <v>313</v>
      </c>
      <c r="G18" s="47"/>
      <c r="H18" s="61">
        <f>H17+H11</f>
        <v>285</v>
      </c>
      <c r="I18" s="47"/>
      <c r="J18" s="47"/>
      <c r="K18" s="3"/>
      <c r="L18" s="3"/>
      <c r="M18" s="3"/>
      <c r="N18" s="3"/>
      <c r="O18" s="3"/>
      <c r="P18" s="3"/>
      <c r="Q18" s="3"/>
      <c r="R18" s="3"/>
      <c r="S18" s="3"/>
      <c r="T18" s="3"/>
      <c r="U18" s="3"/>
      <c r="V18" s="3"/>
      <c r="W18" s="3"/>
      <c r="X18" s="3"/>
    </row>
    <row r="19" spans="1:24" ht="18.75" customHeight="1" x14ac:dyDescent="0.25">
      <c r="A19" s="131"/>
      <c r="B19" s="119"/>
      <c r="C19" s="47"/>
      <c r="D19" s="62"/>
      <c r="E19" s="47"/>
      <c r="F19" s="62"/>
      <c r="G19" s="47"/>
      <c r="H19" s="62"/>
      <c r="I19" s="47"/>
      <c r="J19" s="47"/>
      <c r="K19" s="3"/>
      <c r="L19" s="3"/>
      <c r="M19" s="3"/>
      <c r="N19" s="3"/>
      <c r="O19" s="3"/>
      <c r="P19" s="3"/>
      <c r="Q19" s="3"/>
      <c r="R19" s="3"/>
      <c r="S19" s="3"/>
      <c r="T19" s="3"/>
      <c r="U19" s="3"/>
      <c r="V19" s="3"/>
      <c r="W19" s="3"/>
      <c r="X19" s="3"/>
    </row>
    <row r="20" spans="1:24" s="45" customFormat="1" ht="18.75" customHeight="1" x14ac:dyDescent="0.25">
      <c r="A20" s="129" t="s">
        <v>125</v>
      </c>
      <c r="B20" s="129"/>
      <c r="C20" s="65"/>
      <c r="D20" s="63">
        <v>615</v>
      </c>
      <c r="E20" s="64"/>
      <c r="F20" s="63">
        <v>666</v>
      </c>
      <c r="G20" s="64"/>
      <c r="H20" s="63">
        <v>596</v>
      </c>
      <c r="I20" s="65"/>
      <c r="J20" s="58"/>
      <c r="K20" s="43"/>
      <c r="L20" s="43"/>
      <c r="M20" s="43"/>
      <c r="N20" s="43"/>
      <c r="O20" s="43"/>
      <c r="P20" s="43"/>
      <c r="Q20" s="43"/>
      <c r="R20" s="43"/>
      <c r="S20" s="43"/>
      <c r="T20" s="43"/>
      <c r="U20" s="43"/>
      <c r="V20" s="43"/>
      <c r="W20" s="43"/>
      <c r="X20" s="43"/>
    </row>
    <row r="21" spans="1:24" s="45" customFormat="1" ht="18.75" customHeight="1" x14ac:dyDescent="0.25">
      <c r="A21" s="66"/>
      <c r="B21" s="66"/>
      <c r="C21" s="66"/>
      <c r="D21" s="66"/>
      <c r="E21" s="66"/>
      <c r="F21" s="66"/>
      <c r="G21" s="66"/>
      <c r="H21" s="66"/>
      <c r="I21" s="66"/>
      <c r="J21" s="50"/>
    </row>
    <row r="22" spans="1:24" s="50" customFormat="1" ht="18.75" customHeight="1" x14ac:dyDescent="0.25">
      <c r="A22" s="129" t="s">
        <v>179</v>
      </c>
      <c r="B22" s="130"/>
      <c r="C22" s="64"/>
      <c r="D22" s="67">
        <f>D11/D20</f>
        <v>0.43739837398373982</v>
      </c>
      <c r="E22" s="68"/>
      <c r="F22" s="67">
        <f>F11/F20</f>
        <v>0.40990990990990989</v>
      </c>
      <c r="G22" s="69"/>
      <c r="H22" s="67">
        <f>H11/H20</f>
        <v>0.40604026845637586</v>
      </c>
      <c r="I22" s="69"/>
      <c r="J22" s="47"/>
      <c r="K22" s="47"/>
      <c r="L22" s="47"/>
      <c r="M22" s="47"/>
      <c r="N22" s="47"/>
      <c r="O22" s="47"/>
      <c r="P22" s="47"/>
      <c r="Q22" s="47"/>
      <c r="R22" s="47"/>
      <c r="S22" s="47"/>
      <c r="T22" s="47"/>
      <c r="U22" s="47"/>
      <c r="V22" s="47"/>
      <c r="W22" s="47"/>
      <c r="X22" s="47"/>
    </row>
    <row r="23" spans="1:24" s="50" customFormat="1" ht="18.75" customHeight="1" x14ac:dyDescent="0.25">
      <c r="A23" s="66"/>
      <c r="B23" s="66"/>
      <c r="C23" s="66"/>
      <c r="D23" s="66"/>
      <c r="E23" s="66"/>
      <c r="F23" s="66"/>
      <c r="G23" s="66"/>
      <c r="H23" s="66"/>
      <c r="I23" s="66"/>
    </row>
    <row r="24" spans="1:24" s="50" customFormat="1" ht="18.75" customHeight="1" x14ac:dyDescent="0.25">
      <c r="A24" s="129" t="s">
        <v>180</v>
      </c>
      <c r="B24" s="130"/>
      <c r="C24" s="64"/>
      <c r="D24" s="67">
        <f>D18/D20</f>
        <v>0.47154471544715448</v>
      </c>
      <c r="E24" s="68"/>
      <c r="F24" s="67">
        <f>F18/F20</f>
        <v>0.46996996996996998</v>
      </c>
      <c r="G24" s="69"/>
      <c r="H24" s="67">
        <f>H18/H20</f>
        <v>0.47818791946308725</v>
      </c>
      <c r="I24" s="69"/>
      <c r="J24" s="47"/>
      <c r="K24" s="47"/>
      <c r="L24" s="47"/>
      <c r="M24" s="47"/>
      <c r="N24" s="47"/>
      <c r="O24" s="47"/>
      <c r="P24" s="47"/>
      <c r="Q24" s="47"/>
      <c r="R24" s="47"/>
      <c r="S24" s="47"/>
      <c r="T24" s="47"/>
      <c r="U24" s="47"/>
      <c r="V24" s="47"/>
      <c r="W24" s="47"/>
      <c r="X24" s="47"/>
    </row>
    <row r="25" spans="1:24" s="50" customFormat="1" ht="14.4" x14ac:dyDescent="0.3">
      <c r="A25" s="64"/>
      <c r="B25" s="64"/>
      <c r="C25" s="64"/>
      <c r="D25" s="64"/>
      <c r="E25" s="64"/>
      <c r="F25" s="64"/>
      <c r="G25" s="64"/>
      <c r="H25" s="70"/>
      <c r="I25" s="64"/>
      <c r="J25" s="47"/>
      <c r="K25" s="47"/>
      <c r="L25" s="47"/>
      <c r="M25" s="47"/>
      <c r="N25" s="47"/>
      <c r="O25" s="47"/>
      <c r="P25" s="47"/>
      <c r="Q25" s="47"/>
      <c r="R25" s="47"/>
      <c r="S25" s="47"/>
      <c r="T25" s="47"/>
      <c r="U25" s="47"/>
      <c r="V25" s="47"/>
      <c r="W25" s="47"/>
      <c r="X25" s="47"/>
    </row>
    <row r="26" spans="1:24" s="50" customFormat="1" ht="14.4" x14ac:dyDescent="0.3">
      <c r="A26" s="70"/>
      <c r="B26" s="70"/>
      <c r="C26" s="70"/>
      <c r="D26" s="70"/>
      <c r="E26" s="70"/>
      <c r="F26" s="70"/>
      <c r="G26" s="70"/>
      <c r="H26" s="70"/>
      <c r="I26" s="70"/>
      <c r="J26" s="47"/>
      <c r="K26" s="47"/>
      <c r="L26" s="47"/>
      <c r="M26" s="47"/>
      <c r="N26" s="47"/>
      <c r="O26" s="47"/>
      <c r="P26" s="47"/>
      <c r="Q26" s="47"/>
      <c r="R26" s="47"/>
      <c r="S26" s="47"/>
      <c r="T26" s="47"/>
      <c r="U26" s="47"/>
      <c r="V26" s="47"/>
      <c r="W26" s="47"/>
      <c r="X26" s="47"/>
    </row>
    <row r="27" spans="1:24" s="50" customFormat="1" ht="25.8" customHeight="1" x14ac:dyDescent="0.25">
      <c r="A27" s="124" t="s">
        <v>119</v>
      </c>
      <c r="B27" s="125"/>
      <c r="C27" s="126"/>
      <c r="D27" s="126"/>
      <c r="E27" s="126"/>
      <c r="F27" s="126"/>
      <c r="G27" s="126"/>
      <c r="H27" s="126"/>
      <c r="I27" s="126"/>
    </row>
    <row r="28" spans="1:24" ht="9.75" customHeight="1" x14ac:dyDescent="0.25">
      <c r="A28" s="125"/>
      <c r="B28" s="125"/>
      <c r="C28" s="125"/>
      <c r="D28" s="125"/>
      <c r="E28" s="125"/>
      <c r="F28" s="125"/>
      <c r="G28" s="125"/>
      <c r="H28" s="125"/>
      <c r="I28" s="125"/>
    </row>
    <row r="29" spans="1:24" ht="80.400000000000006" customHeight="1" x14ac:dyDescent="0.25">
      <c r="A29" s="124" t="s">
        <v>210</v>
      </c>
      <c r="B29" s="124"/>
      <c r="C29" s="124"/>
      <c r="D29" s="124"/>
      <c r="E29" s="124"/>
      <c r="F29" s="124"/>
      <c r="G29" s="124"/>
      <c r="H29" s="124"/>
      <c r="I29" s="124"/>
    </row>
    <row r="30" spans="1:24" ht="8.25" customHeight="1" x14ac:dyDescent="0.25">
      <c r="A30" s="125"/>
      <c r="B30" s="125"/>
      <c r="C30" s="125"/>
      <c r="D30" s="125"/>
      <c r="E30" s="125"/>
      <c r="F30" s="125"/>
      <c r="G30" s="125"/>
      <c r="H30" s="125"/>
      <c r="I30" s="125"/>
    </row>
    <row r="31" spans="1:24" ht="39.6" customHeight="1" x14ac:dyDescent="0.25">
      <c r="A31" s="124" t="s">
        <v>177</v>
      </c>
      <c r="B31" s="125"/>
      <c r="C31" s="125"/>
      <c r="D31" s="125"/>
      <c r="E31" s="125"/>
      <c r="F31" s="125"/>
      <c r="G31" s="125"/>
      <c r="H31" s="125"/>
      <c r="I31" s="125"/>
    </row>
    <row r="32" spans="1:24" ht="6.75" customHeight="1" x14ac:dyDescent="0.25">
      <c r="A32" s="90"/>
      <c r="B32" s="90"/>
      <c r="C32" s="90"/>
      <c r="D32" s="90"/>
      <c r="E32" s="90"/>
      <c r="F32" s="90"/>
      <c r="G32" s="90"/>
      <c r="H32" s="90"/>
      <c r="I32" s="90"/>
    </row>
    <row r="33" spans="1:9" ht="27.6" customHeight="1" x14ac:dyDescent="0.25">
      <c r="A33" s="124" t="s">
        <v>214</v>
      </c>
      <c r="B33" s="125"/>
      <c r="C33" s="125"/>
      <c r="D33" s="125"/>
      <c r="E33" s="125"/>
      <c r="F33" s="125"/>
      <c r="G33" s="125"/>
      <c r="H33" s="125"/>
      <c r="I33" s="125"/>
    </row>
    <row r="34" spans="1:9" ht="9.75" customHeight="1" x14ac:dyDescent="0.25"/>
    <row r="35" spans="1:9" ht="13.5" customHeight="1" x14ac:dyDescent="0.25">
      <c r="A35" s="124" t="s">
        <v>218</v>
      </c>
      <c r="B35" s="124"/>
      <c r="C35" s="124"/>
      <c r="D35" s="124"/>
      <c r="E35" s="124"/>
      <c r="F35" s="124"/>
      <c r="G35" s="124"/>
      <c r="H35" s="124"/>
      <c r="I35" s="124"/>
    </row>
    <row r="36" spans="1:9" ht="9.75" customHeight="1" x14ac:dyDescent="0.25">
      <c r="A36" s="101"/>
      <c r="B36" s="101"/>
      <c r="C36" s="101"/>
      <c r="D36" s="101"/>
      <c r="E36" s="101"/>
      <c r="F36" s="101"/>
      <c r="G36" s="101"/>
      <c r="H36" s="101"/>
      <c r="I36" s="101"/>
    </row>
    <row r="37" spans="1:9" ht="13.5" customHeight="1" x14ac:dyDescent="0.25">
      <c r="A37" s="124" t="s">
        <v>219</v>
      </c>
      <c r="B37" s="124"/>
      <c r="C37" s="124"/>
      <c r="D37" s="124"/>
      <c r="E37" s="124"/>
      <c r="F37" s="124"/>
      <c r="G37" s="124"/>
      <c r="H37" s="124"/>
      <c r="I37" s="124"/>
    </row>
    <row r="38" spans="1:9" ht="18.75" customHeight="1" x14ac:dyDescent="0.25"/>
    <row r="39" spans="1:9" ht="18.75" customHeight="1" x14ac:dyDescent="0.25"/>
    <row r="40" spans="1:9" ht="18.75" customHeight="1" x14ac:dyDescent="0.25"/>
    <row r="41" spans="1:9" ht="18.75" customHeight="1" x14ac:dyDescent="0.25"/>
    <row r="42" spans="1:9" ht="18.75" customHeight="1" x14ac:dyDescent="0.25"/>
    <row r="43" spans="1:9" ht="18.75" customHeight="1" x14ac:dyDescent="0.25"/>
    <row r="44" spans="1:9" ht="18.75" customHeight="1" x14ac:dyDescent="0.25"/>
    <row r="45" spans="1:9" ht="18.75" customHeight="1" x14ac:dyDescent="0.25"/>
    <row r="46" spans="1:9" ht="18.75" customHeight="1" x14ac:dyDescent="0.25"/>
    <row r="47" spans="1:9" ht="18.75" customHeight="1" x14ac:dyDescent="0.25"/>
    <row r="48" spans="1:9"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sheetData>
  <mergeCells count="21">
    <mergeCell ref="A35:I35"/>
    <mergeCell ref="A37:I37"/>
    <mergeCell ref="A27:I27"/>
    <mergeCell ref="A28:I28"/>
    <mergeCell ref="A33:I33"/>
    <mergeCell ref="A29:I29"/>
    <mergeCell ref="A30:I30"/>
    <mergeCell ref="A31:I31"/>
    <mergeCell ref="A20:B20"/>
    <mergeCell ref="A22:B22"/>
    <mergeCell ref="A24:B24"/>
    <mergeCell ref="D7:H7"/>
    <mergeCell ref="A11:B11"/>
    <mergeCell ref="A12:B12"/>
    <mergeCell ref="A18:B18"/>
    <mergeCell ref="A19:B19"/>
    <mergeCell ref="A1:I1"/>
    <mergeCell ref="A2:I2"/>
    <mergeCell ref="A3:I3"/>
    <mergeCell ref="A4:I4"/>
    <mergeCell ref="A5:I5"/>
  </mergeCells>
  <printOptions horizontalCentered="1"/>
  <pageMargins left="0.25" right="0.25"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6"/>
  <sheetViews>
    <sheetView showGridLines="0" topLeftCell="A10" zoomScaleNormal="100" workbookViewId="0">
      <selection activeCell="A26" sqref="A26:I26"/>
    </sheetView>
  </sheetViews>
  <sheetFormatPr defaultColWidth="21.44140625" defaultRowHeight="13.2" x14ac:dyDescent="0.25"/>
  <cols>
    <col min="1" max="1" width="2.33203125" customWidth="1"/>
    <col min="2" max="2" width="85.77734375" customWidth="1"/>
    <col min="3" max="3" width="2.77734375" customWidth="1"/>
    <col min="4" max="4" width="15.77734375" customWidth="1"/>
    <col min="5" max="5" width="2.77734375" customWidth="1"/>
    <col min="6" max="6" width="15.77734375" customWidth="1"/>
    <col min="7" max="7" width="2.77734375" customWidth="1"/>
    <col min="8" max="8" width="15.77734375" customWidth="1"/>
    <col min="9" max="9" width="2.77734375" customWidth="1"/>
  </cols>
  <sheetData>
    <row r="1" spans="1:24" x14ac:dyDescent="0.25">
      <c r="A1" s="110" t="s">
        <v>0</v>
      </c>
      <c r="B1" s="111"/>
      <c r="C1" s="112"/>
      <c r="D1" s="112"/>
      <c r="E1" s="112"/>
      <c r="F1" s="112"/>
      <c r="G1" s="112"/>
      <c r="H1" s="112"/>
      <c r="I1" s="112"/>
      <c r="J1" s="3"/>
      <c r="K1" s="3"/>
      <c r="L1" s="3"/>
      <c r="M1" s="3"/>
      <c r="N1" s="3"/>
      <c r="O1" s="3"/>
      <c r="P1" s="3"/>
      <c r="Q1" s="3"/>
      <c r="R1" s="3"/>
      <c r="S1" s="3"/>
      <c r="T1" s="3"/>
      <c r="U1" s="3"/>
      <c r="V1" s="3"/>
      <c r="W1" s="3"/>
      <c r="X1" s="3"/>
    </row>
    <row r="2" spans="1:24" x14ac:dyDescent="0.25">
      <c r="A2" s="110" t="s">
        <v>126</v>
      </c>
      <c r="B2" s="111"/>
      <c r="C2" s="112"/>
      <c r="D2" s="112"/>
      <c r="E2" s="112"/>
      <c r="F2" s="112"/>
      <c r="G2" s="112"/>
      <c r="H2" s="112"/>
      <c r="I2" s="112"/>
      <c r="J2" s="3"/>
      <c r="K2" s="3"/>
      <c r="L2" s="3"/>
      <c r="M2" s="3"/>
      <c r="N2" s="3"/>
      <c r="O2" s="3"/>
      <c r="P2" s="3"/>
      <c r="Q2" s="3"/>
      <c r="R2" s="3"/>
      <c r="S2" s="3"/>
      <c r="T2" s="3"/>
      <c r="U2" s="3"/>
      <c r="V2" s="3"/>
      <c r="W2" s="3"/>
      <c r="X2" s="3"/>
    </row>
    <row r="3" spans="1:24" x14ac:dyDescent="0.25">
      <c r="A3" s="110" t="s">
        <v>107</v>
      </c>
      <c r="B3" s="111"/>
      <c r="C3" s="112"/>
      <c r="D3" s="112"/>
      <c r="E3" s="112"/>
      <c r="F3" s="112"/>
      <c r="G3" s="112"/>
      <c r="H3" s="112"/>
      <c r="I3" s="112"/>
      <c r="J3" s="3"/>
      <c r="K3" s="3"/>
      <c r="L3" s="3"/>
      <c r="M3" s="3"/>
      <c r="N3" s="3"/>
      <c r="O3" s="3"/>
      <c r="P3" s="3"/>
      <c r="Q3" s="3"/>
      <c r="R3" s="3"/>
      <c r="S3" s="3"/>
      <c r="T3" s="3"/>
      <c r="U3" s="3"/>
      <c r="V3" s="3"/>
      <c r="W3" s="3"/>
      <c r="X3" s="3"/>
    </row>
    <row r="4" spans="1:24" x14ac:dyDescent="0.25">
      <c r="A4" s="110" t="s">
        <v>45</v>
      </c>
      <c r="B4" s="111"/>
      <c r="C4" s="112"/>
      <c r="D4" s="112"/>
      <c r="E4" s="112"/>
      <c r="F4" s="112"/>
      <c r="G4" s="112"/>
      <c r="H4" s="112"/>
      <c r="I4" s="112"/>
      <c r="J4" s="3"/>
      <c r="K4" s="3"/>
      <c r="L4" s="3"/>
      <c r="M4" s="3"/>
      <c r="N4" s="3"/>
      <c r="O4" s="3"/>
      <c r="P4" s="3"/>
      <c r="Q4" s="3"/>
      <c r="R4" s="3"/>
      <c r="S4" s="3"/>
      <c r="T4" s="3"/>
      <c r="U4" s="3"/>
      <c r="V4" s="3"/>
      <c r="W4" s="3"/>
      <c r="X4" s="3"/>
    </row>
    <row r="5" spans="1:24" x14ac:dyDescent="0.25">
      <c r="A5" s="110" t="s">
        <v>3</v>
      </c>
      <c r="B5" s="111"/>
      <c r="C5" s="112"/>
      <c r="D5" s="112"/>
      <c r="E5" s="112"/>
      <c r="F5" s="112"/>
      <c r="G5" s="112"/>
      <c r="H5" s="112"/>
      <c r="I5" s="112"/>
      <c r="J5" s="3"/>
      <c r="K5" s="3"/>
      <c r="L5" s="3"/>
      <c r="M5" s="3"/>
      <c r="N5" s="3"/>
      <c r="O5" s="3"/>
      <c r="P5" s="3"/>
      <c r="Q5" s="3"/>
      <c r="R5" s="3"/>
      <c r="S5" s="3"/>
      <c r="T5" s="3"/>
      <c r="U5" s="3"/>
      <c r="V5" s="3"/>
      <c r="W5" s="3"/>
      <c r="X5" s="3"/>
    </row>
    <row r="6" spans="1:24" x14ac:dyDescent="0.25">
      <c r="A6" s="3"/>
      <c r="B6" s="3"/>
      <c r="C6" s="3"/>
      <c r="D6" s="3"/>
      <c r="E6" s="3"/>
      <c r="F6" s="3"/>
      <c r="G6" s="3"/>
      <c r="H6" s="3"/>
      <c r="I6" s="3"/>
      <c r="J6" s="3"/>
      <c r="K6" s="3"/>
      <c r="L6" s="3"/>
      <c r="M6" s="3"/>
      <c r="N6" s="3"/>
      <c r="O6" s="3"/>
      <c r="P6" s="3"/>
      <c r="Q6" s="3"/>
      <c r="R6" s="3"/>
      <c r="S6" s="3"/>
      <c r="T6" s="3"/>
      <c r="U6" s="3"/>
      <c r="V6" s="3"/>
      <c r="W6" s="3"/>
      <c r="X6" s="3"/>
    </row>
    <row r="7" spans="1:24" x14ac:dyDescent="0.25">
      <c r="A7" s="3"/>
      <c r="B7" s="3"/>
      <c r="C7" s="3"/>
      <c r="D7" s="114" t="s">
        <v>46</v>
      </c>
      <c r="E7" s="115"/>
      <c r="F7" s="115"/>
      <c r="G7" s="115"/>
      <c r="H7" s="115"/>
      <c r="I7" s="3"/>
      <c r="J7" s="3"/>
      <c r="K7" s="3"/>
      <c r="L7" s="3"/>
      <c r="M7" s="3"/>
      <c r="N7" s="3"/>
      <c r="O7" s="3"/>
      <c r="P7" s="3"/>
      <c r="Q7" s="3"/>
      <c r="R7" s="3"/>
      <c r="S7" s="3"/>
      <c r="T7" s="3"/>
      <c r="U7" s="3"/>
      <c r="V7" s="3"/>
      <c r="W7" s="3"/>
      <c r="X7" s="3"/>
    </row>
    <row r="8" spans="1:24" x14ac:dyDescent="0.25">
      <c r="A8" s="3"/>
      <c r="B8" s="3"/>
      <c r="C8" s="3"/>
      <c r="D8" s="6" t="s">
        <v>5</v>
      </c>
      <c r="E8" s="2"/>
      <c r="F8" s="7">
        <v>43190</v>
      </c>
      <c r="G8" s="2"/>
      <c r="H8" s="7">
        <v>42916</v>
      </c>
      <c r="I8" s="3"/>
      <c r="J8" s="3"/>
      <c r="K8" s="3"/>
      <c r="L8" s="3"/>
      <c r="M8" s="3"/>
      <c r="N8" s="3"/>
      <c r="O8" s="3"/>
      <c r="P8" s="3"/>
      <c r="Q8" s="3"/>
      <c r="R8" s="3"/>
      <c r="S8" s="3"/>
      <c r="T8" s="3"/>
      <c r="U8" s="3"/>
      <c r="V8" s="3"/>
      <c r="W8" s="3"/>
      <c r="X8" s="3"/>
    </row>
    <row r="9" spans="1:24" x14ac:dyDescent="0.25">
      <c r="A9" s="3"/>
      <c r="B9" s="3"/>
      <c r="C9" s="3"/>
      <c r="D9" s="4" t="s">
        <v>6</v>
      </c>
      <c r="E9" s="2"/>
      <c r="F9" s="8">
        <v>43190</v>
      </c>
      <c r="G9" s="2"/>
      <c r="H9" s="8">
        <v>42916</v>
      </c>
      <c r="I9" s="3"/>
      <c r="J9" s="3"/>
      <c r="K9" s="3"/>
      <c r="L9" s="3"/>
      <c r="M9" s="3"/>
      <c r="N9" s="3"/>
      <c r="O9" s="3"/>
      <c r="P9" s="3"/>
      <c r="Q9" s="3"/>
      <c r="R9" s="3"/>
      <c r="S9" s="3"/>
      <c r="T9" s="3"/>
      <c r="U9" s="3"/>
      <c r="V9" s="3"/>
      <c r="W9" s="3"/>
      <c r="X9" s="3"/>
    </row>
    <row r="11" spans="1:24" ht="18.75" customHeight="1" x14ac:dyDescent="0.25">
      <c r="A11" s="116" t="s">
        <v>127</v>
      </c>
      <c r="B11" s="112"/>
      <c r="C11" s="3"/>
      <c r="D11" s="20">
        <v>346</v>
      </c>
      <c r="E11" s="3"/>
      <c r="F11" s="20">
        <v>393</v>
      </c>
      <c r="G11" s="3"/>
      <c r="H11" s="20">
        <v>354</v>
      </c>
      <c r="I11" s="3"/>
    </row>
    <row r="12" spans="1:24" ht="18.75" customHeight="1" x14ac:dyDescent="0.25">
      <c r="A12" s="117" t="s">
        <v>110</v>
      </c>
      <c r="B12" s="112"/>
      <c r="C12" s="3"/>
      <c r="D12" s="3"/>
      <c r="E12" s="3"/>
      <c r="F12" s="3"/>
      <c r="G12" s="3"/>
      <c r="H12" s="3"/>
      <c r="I12" s="3"/>
    </row>
    <row r="13" spans="1:24" ht="18.75" customHeight="1" x14ac:dyDescent="0.25">
      <c r="B13" s="11" t="s">
        <v>128</v>
      </c>
      <c r="C13" s="3"/>
      <c r="D13" s="21">
        <v>-28</v>
      </c>
      <c r="E13" s="3"/>
      <c r="F13" s="21">
        <v>-28</v>
      </c>
      <c r="G13" s="3"/>
      <c r="H13" s="21">
        <v>-22</v>
      </c>
      <c r="I13" s="3"/>
    </row>
    <row r="14" spans="1:24" ht="18.75" customHeight="1" x14ac:dyDescent="0.25">
      <c r="B14" s="42" t="s">
        <v>158</v>
      </c>
      <c r="C14" s="3"/>
      <c r="D14" s="21">
        <v>10</v>
      </c>
      <c r="E14" s="3"/>
      <c r="F14" s="21">
        <v>-10</v>
      </c>
      <c r="G14" s="3"/>
      <c r="H14" s="21">
        <v>-11</v>
      </c>
      <c r="I14" s="3"/>
    </row>
    <row r="15" spans="1:24" ht="18.75" customHeight="1" x14ac:dyDescent="0.25">
      <c r="B15" s="73" t="s">
        <v>178</v>
      </c>
      <c r="C15" s="3"/>
      <c r="D15" s="21">
        <v>0</v>
      </c>
      <c r="E15" s="3"/>
      <c r="F15" s="21">
        <v>0</v>
      </c>
      <c r="G15" s="3"/>
      <c r="H15" s="21">
        <v>-10</v>
      </c>
      <c r="I15" s="3"/>
    </row>
    <row r="16" spans="1:24" ht="18.75" hidden="1" customHeight="1" x14ac:dyDescent="0.25">
      <c r="B16" s="11" t="s">
        <v>129</v>
      </c>
      <c r="C16" s="3"/>
      <c r="D16" s="5"/>
      <c r="E16" s="3"/>
      <c r="F16" s="21">
        <v>0</v>
      </c>
      <c r="G16" s="3"/>
      <c r="H16" s="5"/>
      <c r="I16" s="3"/>
    </row>
    <row r="17" spans="1:9" s="38" customFormat="1" ht="18.75" customHeight="1" x14ac:dyDescent="0.25">
      <c r="B17" s="59" t="s">
        <v>176</v>
      </c>
      <c r="C17" s="39"/>
      <c r="D17" s="21">
        <v>-3</v>
      </c>
      <c r="E17" s="39"/>
      <c r="F17" s="21">
        <v>-2</v>
      </c>
      <c r="G17" s="39"/>
      <c r="H17" s="21">
        <v>0</v>
      </c>
      <c r="I17" s="39"/>
    </row>
    <row r="18" spans="1:9" ht="18.75" customHeight="1" x14ac:dyDescent="0.25">
      <c r="B18" s="11" t="s">
        <v>111</v>
      </c>
      <c r="C18" s="3"/>
      <c r="D18" s="27">
        <f>SUM(D13:D17)</f>
        <v>-21</v>
      </c>
      <c r="E18" s="3"/>
      <c r="F18" s="27">
        <f>SUM(F13:F17)</f>
        <v>-40</v>
      </c>
      <c r="G18" s="3"/>
      <c r="H18" s="27">
        <f>SUM(H13:H17)</f>
        <v>-43</v>
      </c>
      <c r="I18" s="3"/>
    </row>
    <row r="19" spans="1:9" ht="18.75" customHeight="1" x14ac:dyDescent="0.25">
      <c r="A19" s="116" t="s">
        <v>130</v>
      </c>
      <c r="B19" s="112"/>
      <c r="C19" s="3"/>
      <c r="D19" s="23">
        <f>D18+D11</f>
        <v>325</v>
      </c>
      <c r="E19" s="3"/>
      <c r="F19" s="23">
        <f>F18+F11</f>
        <v>353</v>
      </c>
      <c r="G19" s="3"/>
      <c r="H19" s="23">
        <f>H18+H11</f>
        <v>311</v>
      </c>
      <c r="I19" s="3"/>
    </row>
    <row r="20" spans="1:9" ht="18.75" customHeight="1" x14ac:dyDescent="0.25"/>
    <row r="21" spans="1:9" ht="18.75" customHeight="1" x14ac:dyDescent="0.25"/>
    <row r="22" spans="1:9" s="50" customFormat="1" ht="24.75" customHeight="1" x14ac:dyDescent="0.25">
      <c r="A22" s="124" t="s">
        <v>119</v>
      </c>
      <c r="B22" s="125"/>
      <c r="C22" s="126"/>
      <c r="D22" s="126"/>
      <c r="E22" s="126"/>
      <c r="F22" s="126"/>
      <c r="G22" s="126"/>
      <c r="H22" s="126"/>
      <c r="I22" s="126"/>
    </row>
    <row r="23" spans="1:9" s="45" customFormat="1" ht="9.75" customHeight="1" x14ac:dyDescent="0.25">
      <c r="A23" s="125"/>
      <c r="B23" s="125"/>
      <c r="C23" s="125"/>
      <c r="D23" s="125"/>
      <c r="E23" s="125"/>
      <c r="F23" s="125"/>
      <c r="G23" s="125"/>
      <c r="H23" s="125"/>
      <c r="I23" s="125"/>
    </row>
    <row r="24" spans="1:9" s="45" customFormat="1" ht="88.5" customHeight="1" x14ac:dyDescent="0.25">
      <c r="A24" s="124" t="s">
        <v>210</v>
      </c>
      <c r="B24" s="125"/>
      <c r="C24" s="125"/>
      <c r="D24" s="125"/>
      <c r="E24" s="125"/>
      <c r="F24" s="125"/>
      <c r="G24" s="125"/>
      <c r="H24" s="125"/>
      <c r="I24" s="125"/>
    </row>
    <row r="25" spans="1:9" s="45" customFormat="1" ht="6.75" customHeight="1" x14ac:dyDescent="0.25">
      <c r="A25" s="125"/>
      <c r="B25" s="125"/>
      <c r="C25" s="125"/>
      <c r="D25" s="125"/>
      <c r="E25" s="125"/>
      <c r="F25" s="125"/>
      <c r="G25" s="125"/>
      <c r="H25" s="125"/>
      <c r="I25" s="125"/>
    </row>
    <row r="26" spans="1:9" s="45" customFormat="1" ht="39" customHeight="1" x14ac:dyDescent="0.25">
      <c r="A26" s="124" t="s">
        <v>177</v>
      </c>
      <c r="B26" s="125"/>
      <c r="C26" s="125"/>
      <c r="D26" s="125"/>
      <c r="E26" s="125"/>
      <c r="F26" s="125"/>
      <c r="G26" s="125"/>
      <c r="H26" s="125"/>
      <c r="I26" s="125"/>
    </row>
    <row r="27" spans="1:9" s="45" customFormat="1" ht="9.75" customHeight="1" x14ac:dyDescent="0.25">
      <c r="A27" s="49"/>
      <c r="B27" s="49"/>
      <c r="C27" s="49"/>
      <c r="D27" s="49"/>
      <c r="E27" s="49"/>
      <c r="F27" s="49"/>
      <c r="G27" s="49"/>
      <c r="H27" s="49"/>
      <c r="I27" s="49"/>
    </row>
    <row r="28" spans="1:9" s="45" customFormat="1" ht="28.2" customHeight="1" x14ac:dyDescent="0.25">
      <c r="A28" s="124" t="s">
        <v>214</v>
      </c>
      <c r="B28" s="125"/>
      <c r="C28" s="125"/>
      <c r="D28" s="125"/>
      <c r="E28" s="125"/>
      <c r="F28" s="125"/>
      <c r="G28" s="125"/>
      <c r="H28" s="125"/>
      <c r="I28" s="125"/>
    </row>
    <row r="29" spans="1:9" ht="18.75" customHeight="1" x14ac:dyDescent="0.25"/>
    <row r="30" spans="1:9" ht="18.75" customHeight="1" x14ac:dyDescent="0.25"/>
    <row r="31" spans="1:9" ht="18.75" customHeight="1" x14ac:dyDescent="0.25"/>
    <row r="32" spans="1:9" ht="18.75" customHeight="1" x14ac:dyDescent="0.25"/>
    <row r="33" ht="18.75" customHeight="1" x14ac:dyDescent="0.25"/>
    <row r="34" ht="18.75" customHeight="1" x14ac:dyDescent="0.25"/>
    <row r="35" ht="18.75" customHeight="1" x14ac:dyDescent="0.25"/>
    <row r="36" ht="18.75" customHeight="1" x14ac:dyDescent="0.25"/>
    <row r="37" ht="18.75" customHeight="1" x14ac:dyDescent="0.25"/>
    <row r="38" ht="18.75" customHeight="1" x14ac:dyDescent="0.25"/>
    <row r="39" ht="18.75" customHeight="1" x14ac:dyDescent="0.25"/>
    <row r="40" ht="18.75" customHeight="1" x14ac:dyDescent="0.25"/>
    <row r="41" ht="18.75" customHeight="1" x14ac:dyDescent="0.25"/>
    <row r="42" ht="18.75" customHeight="1" x14ac:dyDescent="0.25"/>
    <row r="43" ht="18.75" customHeight="1" x14ac:dyDescent="0.25"/>
    <row r="44" ht="18.75" customHeight="1" x14ac:dyDescent="0.25"/>
    <row r="45" ht="18.75" customHeight="1" x14ac:dyDescent="0.25"/>
    <row r="46" ht="18.75" customHeight="1" x14ac:dyDescent="0.25"/>
    <row r="47" ht="18.75" customHeight="1" x14ac:dyDescent="0.25"/>
    <row r="48" ht="18.75" customHeight="1" x14ac:dyDescent="0.25"/>
    <row r="49" ht="18.75" customHeight="1" x14ac:dyDescent="0.25"/>
    <row r="50" ht="18.75" customHeight="1" x14ac:dyDescent="0.25"/>
    <row r="51" ht="18.75" customHeight="1" x14ac:dyDescent="0.25"/>
    <row r="52" ht="18.75" customHeight="1" x14ac:dyDescent="0.25"/>
    <row r="53" ht="18.75" customHeight="1" x14ac:dyDescent="0.25"/>
    <row r="54" ht="18.75" customHeight="1" x14ac:dyDescent="0.25"/>
    <row r="55" ht="18.75" customHeight="1" x14ac:dyDescent="0.25"/>
    <row r="56" ht="18.75" customHeight="1" x14ac:dyDescent="0.25"/>
    <row r="57" ht="18.75" customHeight="1" x14ac:dyDescent="0.25"/>
    <row r="58" ht="18.75" customHeight="1" x14ac:dyDescent="0.25"/>
    <row r="59" ht="18.75" customHeight="1" x14ac:dyDescent="0.25"/>
    <row r="60" ht="18.75" customHeight="1" x14ac:dyDescent="0.25"/>
    <row r="61" ht="18.75" customHeight="1" x14ac:dyDescent="0.25"/>
    <row r="62" ht="18.75" customHeight="1" x14ac:dyDescent="0.25"/>
    <row r="63" ht="18.75" customHeight="1" x14ac:dyDescent="0.25"/>
    <row r="64" ht="18.75" customHeight="1" x14ac:dyDescent="0.25"/>
    <row r="65" ht="18.75" customHeight="1" x14ac:dyDescent="0.25"/>
    <row r="66" ht="18.75" customHeight="1" x14ac:dyDescent="0.25"/>
  </sheetData>
  <mergeCells count="15">
    <mergeCell ref="A22:I22"/>
    <mergeCell ref="A26:I26"/>
    <mergeCell ref="A28:I28"/>
    <mergeCell ref="A23:I23"/>
    <mergeCell ref="A24:I24"/>
    <mergeCell ref="A25:I25"/>
    <mergeCell ref="D7:H7"/>
    <mergeCell ref="A11:B11"/>
    <mergeCell ref="A12:B12"/>
    <mergeCell ref="A19:B19"/>
    <mergeCell ref="A1:I1"/>
    <mergeCell ref="A2:I2"/>
    <mergeCell ref="A3:I3"/>
    <mergeCell ref="A4:I4"/>
    <mergeCell ref="A5:I5"/>
  </mergeCells>
  <printOptions horizontalCentered="1"/>
  <pageMargins left="0.25" right="0.25" top="0.75" bottom="0.75" header="0.3" footer="0.3"/>
  <pageSetup scale="7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2"/>
  <sheetViews>
    <sheetView showGridLines="0" topLeftCell="A49" zoomScaleNormal="100" zoomScaleSheetLayoutView="85" workbookViewId="0">
      <selection activeCell="B72" sqref="B72:G72"/>
    </sheetView>
  </sheetViews>
  <sheetFormatPr defaultColWidth="21.44140625" defaultRowHeight="13.2" x14ac:dyDescent="0.25"/>
  <cols>
    <col min="1" max="1" width="3" customWidth="1"/>
    <col min="2" max="2" width="101.109375" customWidth="1"/>
    <col min="3" max="3" width="16.44140625" customWidth="1"/>
    <col min="4" max="4" width="2.33203125" customWidth="1"/>
    <col min="5" max="5" width="16.44140625" customWidth="1"/>
    <col min="6" max="6" width="2.33203125" customWidth="1"/>
    <col min="7" max="7" width="16.44140625" customWidth="1"/>
  </cols>
  <sheetData>
    <row r="1" spans="1:26" x14ac:dyDescent="0.25">
      <c r="A1" s="110" t="s">
        <v>0</v>
      </c>
      <c r="B1" s="112"/>
      <c r="C1" s="112"/>
      <c r="D1" s="112"/>
      <c r="E1" s="112"/>
      <c r="F1" s="112"/>
      <c r="G1" s="112"/>
      <c r="L1" s="3"/>
      <c r="M1" s="3"/>
      <c r="N1" s="3"/>
      <c r="O1" s="3"/>
      <c r="P1" s="3"/>
      <c r="Q1" s="3"/>
      <c r="R1" s="3"/>
      <c r="S1" s="3"/>
      <c r="T1" s="3"/>
      <c r="U1" s="3"/>
      <c r="V1" s="3"/>
      <c r="W1" s="3"/>
      <c r="X1" s="3"/>
      <c r="Y1" s="3"/>
      <c r="Z1" s="3"/>
    </row>
    <row r="2" spans="1:26" x14ac:dyDescent="0.25">
      <c r="A2" s="110" t="s">
        <v>131</v>
      </c>
      <c r="B2" s="113"/>
      <c r="C2" s="113"/>
      <c r="D2" s="113"/>
      <c r="E2" s="113"/>
      <c r="F2" s="113"/>
      <c r="G2" s="113"/>
      <c r="H2" s="111"/>
      <c r="I2" s="112"/>
      <c r="J2" s="112"/>
      <c r="K2" s="112"/>
      <c r="L2" s="113"/>
      <c r="M2" s="113"/>
      <c r="N2" s="113"/>
      <c r="O2" s="3"/>
      <c r="P2" s="3"/>
      <c r="Q2" s="3"/>
      <c r="R2" s="3"/>
      <c r="S2" s="3"/>
      <c r="T2" s="3"/>
      <c r="U2" s="3"/>
      <c r="V2" s="3"/>
      <c r="W2" s="3"/>
      <c r="X2" s="3"/>
      <c r="Y2" s="3"/>
      <c r="Z2" s="3"/>
    </row>
    <row r="3" spans="1:26" x14ac:dyDescent="0.25">
      <c r="A3" s="110" t="s">
        <v>3</v>
      </c>
      <c r="B3" s="113"/>
      <c r="C3" s="113"/>
      <c r="D3" s="113"/>
      <c r="E3" s="113"/>
      <c r="F3" s="113"/>
      <c r="G3" s="113"/>
      <c r="H3" s="111"/>
      <c r="I3" s="112"/>
      <c r="J3" s="112"/>
      <c r="K3" s="112"/>
      <c r="L3" s="113"/>
      <c r="M3" s="113"/>
      <c r="N3" s="113"/>
      <c r="O3" s="3"/>
      <c r="P3" s="3"/>
      <c r="Q3" s="3"/>
      <c r="R3" s="3"/>
      <c r="S3" s="3"/>
      <c r="T3" s="3"/>
      <c r="U3" s="3"/>
      <c r="V3" s="3"/>
      <c r="W3" s="3"/>
      <c r="X3" s="3"/>
      <c r="Y3" s="3"/>
      <c r="Z3" s="3"/>
    </row>
    <row r="4" spans="1:26" x14ac:dyDescent="0.25">
      <c r="A4" s="3"/>
      <c r="B4" s="3"/>
      <c r="C4" s="3"/>
      <c r="D4" s="3"/>
      <c r="E4" s="3"/>
      <c r="F4" s="3"/>
      <c r="G4" s="3"/>
    </row>
    <row r="5" spans="1:26" x14ac:dyDescent="0.25">
      <c r="A5" s="3"/>
      <c r="B5" s="3"/>
      <c r="C5" s="114" t="s">
        <v>4</v>
      </c>
      <c r="D5" s="121"/>
      <c r="E5" s="121"/>
      <c r="F5" s="121"/>
      <c r="G5" s="121"/>
    </row>
    <row r="6" spans="1:26" x14ac:dyDescent="0.25">
      <c r="A6" s="3"/>
      <c r="B6" s="3"/>
      <c r="C6" s="6" t="s">
        <v>5</v>
      </c>
      <c r="D6" s="2"/>
      <c r="E6" s="7">
        <v>43190</v>
      </c>
      <c r="F6" s="2"/>
      <c r="G6" s="7">
        <v>42916</v>
      </c>
    </row>
    <row r="7" spans="1:26" x14ac:dyDescent="0.25">
      <c r="A7" s="3"/>
      <c r="B7" s="3"/>
      <c r="C7" s="4" t="s">
        <v>6</v>
      </c>
      <c r="D7" s="2"/>
      <c r="E7" s="8">
        <v>43190</v>
      </c>
      <c r="F7" s="2"/>
      <c r="G7" s="8">
        <v>42916</v>
      </c>
    </row>
    <row r="8" spans="1:26" x14ac:dyDescent="0.25">
      <c r="A8" s="132" t="s">
        <v>8</v>
      </c>
      <c r="B8" s="112"/>
      <c r="C8" s="3"/>
      <c r="D8" s="3"/>
      <c r="E8" s="3"/>
      <c r="F8" s="3"/>
      <c r="G8" s="3"/>
    </row>
    <row r="9" spans="1:26" x14ac:dyDescent="0.25">
      <c r="A9" s="3"/>
      <c r="B9" s="9" t="s">
        <v>132</v>
      </c>
      <c r="C9" s="3"/>
      <c r="D9" s="3"/>
      <c r="E9" s="3"/>
      <c r="F9" s="3"/>
      <c r="G9" s="3"/>
    </row>
    <row r="10" spans="1:26" x14ac:dyDescent="0.25">
      <c r="A10" s="3"/>
      <c r="B10" s="30" t="s">
        <v>168</v>
      </c>
      <c r="C10" s="3"/>
      <c r="D10" s="3"/>
      <c r="E10" s="3"/>
      <c r="F10" s="3"/>
      <c r="G10" s="3"/>
    </row>
    <row r="11" spans="1:26" x14ac:dyDescent="0.25">
      <c r="A11" s="3"/>
      <c r="B11" s="85" t="s">
        <v>133</v>
      </c>
      <c r="C11" s="18">
        <v>17</v>
      </c>
      <c r="D11" s="3"/>
      <c r="E11" s="28">
        <v>19.600000000000001</v>
      </c>
      <c r="F11" s="3"/>
      <c r="G11" s="18">
        <v>14.8120177143</v>
      </c>
    </row>
    <row r="12" spans="1:26" x14ac:dyDescent="0.25">
      <c r="A12" s="3"/>
      <c r="B12" s="85" t="s">
        <v>181</v>
      </c>
      <c r="C12" s="31">
        <v>0.156</v>
      </c>
      <c r="D12" s="3"/>
      <c r="E12" s="32">
        <v>0.16</v>
      </c>
      <c r="F12" s="3"/>
      <c r="G12" s="31">
        <v>0.16800000000000001</v>
      </c>
    </row>
    <row r="13" spans="1:26" x14ac:dyDescent="0.25">
      <c r="A13" s="3"/>
      <c r="B13" s="85" t="s">
        <v>134</v>
      </c>
      <c r="C13" s="31">
        <v>9.1999999999999998E-2</v>
      </c>
      <c r="D13" s="3"/>
      <c r="E13" s="31">
        <v>0.10100000000000001</v>
      </c>
      <c r="F13" s="3"/>
      <c r="G13" s="31">
        <v>9.8000000000000004E-2</v>
      </c>
    </row>
    <row r="14" spans="1:26" x14ac:dyDescent="0.25">
      <c r="A14" s="3"/>
      <c r="B14" s="85" t="s">
        <v>182</v>
      </c>
      <c r="C14" s="31">
        <v>4.0000000000000001E-3</v>
      </c>
      <c r="D14" s="3"/>
      <c r="E14" s="31">
        <v>5.0000000000000001E-3</v>
      </c>
      <c r="F14" s="3"/>
      <c r="G14" s="31">
        <v>7.0000000000000001E-3</v>
      </c>
    </row>
    <row r="15" spans="1:26" x14ac:dyDescent="0.25">
      <c r="A15" s="3"/>
      <c r="B15" s="85" t="s">
        <v>183</v>
      </c>
      <c r="C15" s="33">
        <v>8.5999999999999993E-2</v>
      </c>
      <c r="D15" s="3"/>
      <c r="E15" s="33">
        <v>8.4000000000000005E-2</v>
      </c>
      <c r="F15" s="3"/>
      <c r="G15" s="32">
        <v>0.09</v>
      </c>
    </row>
    <row r="16" spans="1:26" x14ac:dyDescent="0.25">
      <c r="A16" s="3"/>
      <c r="B16" s="85" t="s">
        <v>184</v>
      </c>
      <c r="C16" s="33">
        <v>4.4999999999999998E-2</v>
      </c>
      <c r="D16" s="3"/>
      <c r="E16" s="33">
        <v>4.5999999999999999E-2</v>
      </c>
      <c r="F16" s="3"/>
      <c r="G16" s="31">
        <v>4.9000000000000002E-2</v>
      </c>
    </row>
    <row r="17" spans="1:7" x14ac:dyDescent="0.25">
      <c r="A17" s="3"/>
      <c r="B17" s="85" t="s">
        <v>185</v>
      </c>
      <c r="C17" s="34">
        <v>1E-3</v>
      </c>
      <c r="D17" s="3"/>
      <c r="E17" s="34">
        <v>1E-3</v>
      </c>
      <c r="F17" s="3"/>
      <c r="G17" s="31">
        <v>2E-3</v>
      </c>
    </row>
    <row r="18" spans="1:7" x14ac:dyDescent="0.25">
      <c r="A18" s="3"/>
      <c r="B18" s="85" t="s">
        <v>135</v>
      </c>
      <c r="C18" s="31">
        <f>SUM(C12:C17)</f>
        <v>0.38399999999999995</v>
      </c>
      <c r="D18" s="3"/>
      <c r="E18" s="35">
        <f>SUM(E12:E17)</f>
        <v>0.39700000000000002</v>
      </c>
      <c r="F18" s="3"/>
      <c r="G18" s="35">
        <f>SUM(G12:G17)</f>
        <v>0.41399999999999998</v>
      </c>
    </row>
    <row r="19" spans="1:7" x14ac:dyDescent="0.25">
      <c r="A19" s="3"/>
      <c r="B19" s="87" t="s">
        <v>136</v>
      </c>
      <c r="C19" s="3"/>
      <c r="D19" s="3"/>
      <c r="E19" s="3"/>
      <c r="F19" s="3"/>
      <c r="G19" s="3"/>
    </row>
    <row r="20" spans="1:7" ht="15.6" x14ac:dyDescent="0.25">
      <c r="A20" s="3"/>
      <c r="B20" s="85" t="s">
        <v>137</v>
      </c>
      <c r="C20" s="21">
        <v>365204</v>
      </c>
      <c r="D20" s="3"/>
      <c r="E20" s="21">
        <v>354744</v>
      </c>
      <c r="F20" s="3"/>
      <c r="G20" s="21">
        <v>376280</v>
      </c>
    </row>
    <row r="21" spans="1:7" x14ac:dyDescent="0.25">
      <c r="A21" s="3"/>
      <c r="B21" s="3"/>
      <c r="C21" s="3"/>
      <c r="D21" s="3"/>
      <c r="E21" s="3"/>
      <c r="F21" s="3"/>
      <c r="G21" s="3"/>
    </row>
    <row r="22" spans="1:7" x14ac:dyDescent="0.25">
      <c r="A22" s="3"/>
      <c r="B22" s="9" t="s">
        <v>138</v>
      </c>
      <c r="C22" s="3"/>
      <c r="D22" s="3"/>
      <c r="E22" s="3"/>
      <c r="F22" s="3"/>
      <c r="G22" s="3"/>
    </row>
    <row r="23" spans="1:7" x14ac:dyDescent="0.25">
      <c r="A23" s="3"/>
      <c r="B23" s="30" t="s">
        <v>139</v>
      </c>
      <c r="C23" s="3"/>
      <c r="D23" s="3"/>
      <c r="E23" s="3"/>
      <c r="F23" s="3"/>
      <c r="G23" s="3"/>
    </row>
    <row r="24" spans="1:7" x14ac:dyDescent="0.25">
      <c r="A24" s="3"/>
      <c r="B24" s="11" t="s">
        <v>140</v>
      </c>
      <c r="C24" s="36">
        <v>6.86</v>
      </c>
      <c r="D24" s="3"/>
      <c r="E24" s="36">
        <v>7.62</v>
      </c>
      <c r="F24" s="3"/>
      <c r="G24" s="36">
        <v>6.8517145873</v>
      </c>
    </row>
    <row r="25" spans="1:7" x14ac:dyDescent="0.25">
      <c r="A25" s="3"/>
      <c r="B25" s="11" t="s">
        <v>141</v>
      </c>
      <c r="C25" s="28">
        <v>83.8</v>
      </c>
      <c r="D25" s="3"/>
      <c r="E25" s="18">
        <v>88.6</v>
      </c>
      <c r="F25" s="3"/>
      <c r="G25" s="28">
        <v>79.400000000000006</v>
      </c>
    </row>
    <row r="26" spans="1:7" x14ac:dyDescent="0.25">
      <c r="A26" s="3"/>
      <c r="B26" s="11" t="s">
        <v>186</v>
      </c>
      <c r="C26" s="31">
        <v>0.152</v>
      </c>
      <c r="D26" s="3"/>
      <c r="E26" s="31">
        <v>0.14899999999999999</v>
      </c>
      <c r="F26" s="3"/>
      <c r="G26" s="31">
        <v>0.14415220610000001</v>
      </c>
    </row>
    <row r="27" spans="1:7" x14ac:dyDescent="0.25">
      <c r="A27" s="3"/>
      <c r="B27" s="11" t="s">
        <v>187</v>
      </c>
      <c r="C27" s="31">
        <v>3.1E-2</v>
      </c>
      <c r="D27" s="3"/>
      <c r="E27" s="31">
        <v>3.3000000000000002E-2</v>
      </c>
      <c r="F27" s="3"/>
      <c r="G27" s="31">
        <v>3.1605605369999998E-2</v>
      </c>
    </row>
    <row r="28" spans="1:7" x14ac:dyDescent="0.25">
      <c r="A28" s="3"/>
      <c r="B28" s="11" t="s">
        <v>188</v>
      </c>
      <c r="C28" s="37">
        <v>8.0000000000000002E-3</v>
      </c>
      <c r="D28" s="3"/>
      <c r="E28" s="37">
        <v>8.9999999999999993E-3</v>
      </c>
      <c r="F28" s="3"/>
      <c r="G28" s="37">
        <v>8.0616919289999995E-3</v>
      </c>
    </row>
    <row r="29" spans="1:7" x14ac:dyDescent="0.25">
      <c r="A29" s="3"/>
      <c r="B29" s="11" t="s">
        <v>135</v>
      </c>
      <c r="C29" s="31">
        <f>SUM(C26:C28)</f>
        <v>0.191</v>
      </c>
      <c r="D29" s="3"/>
      <c r="E29" s="35">
        <f>SUM(E26:E28)</f>
        <v>0.191</v>
      </c>
      <c r="F29" s="3"/>
      <c r="G29" s="35">
        <f>SUM(G26:G28)</f>
        <v>0.18381950339900002</v>
      </c>
    </row>
    <row r="30" spans="1:7" x14ac:dyDescent="0.25">
      <c r="A30" s="3"/>
      <c r="B30" s="11" t="s">
        <v>142</v>
      </c>
      <c r="C30" s="37">
        <v>0.33400000000000002</v>
      </c>
      <c r="D30" s="3"/>
      <c r="E30" s="37">
        <v>0.33600000000000002</v>
      </c>
      <c r="F30" s="3"/>
      <c r="G30" s="37">
        <v>0.3387204814</v>
      </c>
    </row>
    <row r="31" spans="1:7" ht="15.6" x14ac:dyDescent="0.25">
      <c r="A31" s="3"/>
      <c r="B31" s="11" t="s">
        <v>198</v>
      </c>
      <c r="C31" s="31">
        <f>C30+C29</f>
        <v>0.52500000000000002</v>
      </c>
      <c r="D31" s="3"/>
      <c r="E31" s="35">
        <f>E30+E29</f>
        <v>0.52700000000000002</v>
      </c>
      <c r="F31" s="3"/>
      <c r="G31" s="35">
        <f>G30+G29</f>
        <v>0.52253998479899999</v>
      </c>
    </row>
    <row r="32" spans="1:7" x14ac:dyDescent="0.25">
      <c r="A32" s="3"/>
      <c r="B32" s="30" t="s">
        <v>143</v>
      </c>
      <c r="C32" s="3"/>
      <c r="D32" s="3"/>
      <c r="E32" s="3"/>
      <c r="F32" s="3"/>
      <c r="G32" s="3"/>
    </row>
    <row r="33" spans="1:7" x14ac:dyDescent="0.25">
      <c r="A33" s="3"/>
      <c r="B33" s="11" t="s">
        <v>189</v>
      </c>
      <c r="C33" s="21">
        <v>623555</v>
      </c>
      <c r="D33" s="3"/>
      <c r="E33" s="21">
        <v>651405</v>
      </c>
      <c r="F33" s="3"/>
      <c r="G33" s="21">
        <v>594901</v>
      </c>
    </row>
    <row r="34" spans="1:7" x14ac:dyDescent="0.25">
      <c r="A34" s="3"/>
      <c r="B34" s="11" t="s">
        <v>144</v>
      </c>
      <c r="C34" s="72">
        <v>5.8</v>
      </c>
      <c r="D34" s="3"/>
      <c r="E34" s="72">
        <v>6</v>
      </c>
      <c r="F34" s="3"/>
      <c r="G34" s="72">
        <v>5.7</v>
      </c>
    </row>
    <row r="35" spans="1:7" x14ac:dyDescent="0.25">
      <c r="A35" s="3"/>
      <c r="B35" s="11" t="s">
        <v>145</v>
      </c>
      <c r="C35" s="31">
        <v>0.66869999999999996</v>
      </c>
      <c r="D35" s="3"/>
      <c r="E35" s="33">
        <v>0.69599999999999995</v>
      </c>
      <c r="F35" s="3"/>
      <c r="G35" s="31">
        <v>0.65700000000000003</v>
      </c>
    </row>
    <row r="36" spans="1:7" x14ac:dyDescent="0.25">
      <c r="A36" s="3"/>
      <c r="B36" s="3"/>
      <c r="C36" s="3"/>
      <c r="D36" s="3"/>
      <c r="E36" s="3"/>
      <c r="F36" s="3"/>
      <c r="G36" s="3"/>
    </row>
    <row r="37" spans="1:7" x14ac:dyDescent="0.25">
      <c r="A37" s="3"/>
      <c r="B37" s="9" t="s">
        <v>146</v>
      </c>
      <c r="C37" s="3"/>
      <c r="D37" s="3"/>
      <c r="E37" s="3"/>
      <c r="F37" s="3"/>
      <c r="G37" s="3"/>
    </row>
    <row r="38" spans="1:7" x14ac:dyDescent="0.25">
      <c r="A38" s="3"/>
      <c r="B38" s="30" t="s">
        <v>190</v>
      </c>
      <c r="C38" s="3"/>
      <c r="D38" s="3"/>
      <c r="E38" s="3"/>
      <c r="F38" s="3"/>
      <c r="G38" s="3"/>
    </row>
    <row r="39" spans="1:7" x14ac:dyDescent="0.25">
      <c r="A39" s="3"/>
      <c r="B39" s="11" t="s">
        <v>147</v>
      </c>
      <c r="C39" s="20">
        <v>4134</v>
      </c>
      <c r="D39" s="3"/>
      <c r="E39" s="20">
        <v>5156</v>
      </c>
      <c r="F39" s="3"/>
      <c r="G39" s="20">
        <v>4755</v>
      </c>
    </row>
    <row r="40" spans="1:7" x14ac:dyDescent="0.25">
      <c r="A40" s="3"/>
      <c r="B40" s="11" t="s">
        <v>191</v>
      </c>
      <c r="C40" s="21">
        <v>124539</v>
      </c>
      <c r="D40" s="3"/>
      <c r="E40" s="21">
        <v>132225</v>
      </c>
      <c r="F40" s="3"/>
      <c r="G40" s="21">
        <v>118234</v>
      </c>
    </row>
    <row r="41" spans="1:7" x14ac:dyDescent="0.25">
      <c r="A41" s="3"/>
      <c r="B41" s="30" t="s">
        <v>192</v>
      </c>
      <c r="C41" s="3"/>
      <c r="D41" s="3"/>
      <c r="E41" s="3"/>
      <c r="F41" s="3"/>
      <c r="G41" s="3"/>
    </row>
    <row r="42" spans="1:7" ht="15.6" x14ac:dyDescent="0.25">
      <c r="A42" s="3"/>
      <c r="B42" s="11" t="s">
        <v>148</v>
      </c>
      <c r="C42" s="21">
        <v>305</v>
      </c>
      <c r="D42" s="3"/>
      <c r="E42" s="21">
        <v>272</v>
      </c>
      <c r="F42" s="3"/>
      <c r="G42" s="21">
        <v>268</v>
      </c>
    </row>
    <row r="43" spans="1:7" x14ac:dyDescent="0.25">
      <c r="A43" s="3"/>
      <c r="B43" s="3"/>
      <c r="C43" s="3"/>
      <c r="D43" s="3"/>
      <c r="E43" s="3"/>
      <c r="F43" s="3"/>
      <c r="G43" s="3"/>
    </row>
    <row r="44" spans="1:7" x14ac:dyDescent="0.25">
      <c r="A44" s="132" t="s">
        <v>13</v>
      </c>
      <c r="B44" s="112"/>
      <c r="C44" s="3"/>
      <c r="D44" s="3"/>
      <c r="E44" s="3"/>
      <c r="F44" s="3"/>
      <c r="G44" s="3"/>
    </row>
    <row r="45" spans="1:7" x14ac:dyDescent="0.25">
      <c r="A45" s="3"/>
      <c r="B45" s="30" t="s">
        <v>149</v>
      </c>
      <c r="C45" s="3"/>
      <c r="D45" s="3"/>
      <c r="E45" s="3"/>
      <c r="F45" s="3"/>
      <c r="G45" s="3"/>
    </row>
    <row r="46" spans="1:7" x14ac:dyDescent="0.25">
      <c r="A46" s="3"/>
      <c r="B46" s="11" t="s">
        <v>193</v>
      </c>
      <c r="C46" s="21">
        <v>56</v>
      </c>
      <c r="D46" s="3"/>
      <c r="E46" s="21">
        <v>37</v>
      </c>
      <c r="F46" s="3"/>
      <c r="G46" s="21">
        <v>36</v>
      </c>
    </row>
    <row r="47" spans="1:7" x14ac:dyDescent="0.25">
      <c r="A47" s="3"/>
      <c r="B47" s="11" t="s">
        <v>150</v>
      </c>
      <c r="C47" s="21">
        <v>22</v>
      </c>
      <c r="D47" s="3"/>
      <c r="E47" s="21">
        <v>13</v>
      </c>
      <c r="F47" s="3"/>
      <c r="G47" s="21">
        <v>39</v>
      </c>
    </row>
    <row r="48" spans="1:7" x14ac:dyDescent="0.25">
      <c r="A48" s="3"/>
      <c r="B48" s="30" t="s">
        <v>194</v>
      </c>
      <c r="C48" s="3"/>
      <c r="D48" s="3"/>
      <c r="E48" s="3"/>
      <c r="F48" s="3"/>
      <c r="G48" s="3"/>
    </row>
    <row r="49" spans="1:7" ht="15.6" x14ac:dyDescent="0.25">
      <c r="A49" s="3"/>
      <c r="B49" s="11" t="s">
        <v>195</v>
      </c>
      <c r="C49" s="21">
        <v>89</v>
      </c>
      <c r="D49" s="3"/>
      <c r="E49" s="21">
        <v>62</v>
      </c>
      <c r="F49" s="3"/>
      <c r="G49" s="21">
        <v>64</v>
      </c>
    </row>
    <row r="50" spans="1:7" ht="15.6" x14ac:dyDescent="0.25">
      <c r="A50" s="3"/>
      <c r="B50" s="11" t="s">
        <v>196</v>
      </c>
      <c r="C50" s="21">
        <v>29</v>
      </c>
      <c r="D50" s="3"/>
      <c r="E50" s="21">
        <v>15</v>
      </c>
      <c r="F50" s="3"/>
      <c r="G50" s="21">
        <v>45</v>
      </c>
    </row>
    <row r="51" spans="1:7" x14ac:dyDescent="0.25">
      <c r="A51" s="3"/>
      <c r="B51" s="30" t="s">
        <v>151</v>
      </c>
      <c r="C51" s="3"/>
      <c r="D51" s="3"/>
      <c r="E51" s="3"/>
      <c r="F51" s="3"/>
      <c r="G51" s="3"/>
    </row>
    <row r="52" spans="1:7" ht="15.6" x14ac:dyDescent="0.25">
      <c r="A52" s="3"/>
      <c r="B52" s="11" t="s">
        <v>199</v>
      </c>
      <c r="C52" s="21">
        <v>3004</v>
      </c>
      <c r="D52" s="3"/>
      <c r="E52" s="21">
        <v>2969</v>
      </c>
      <c r="F52" s="3"/>
      <c r="G52" s="21">
        <v>2912</v>
      </c>
    </row>
    <row r="53" spans="1:7" ht="15.6" x14ac:dyDescent="0.25">
      <c r="A53" s="3"/>
      <c r="B53" s="11" t="s">
        <v>197</v>
      </c>
      <c r="C53" s="21">
        <v>1008</v>
      </c>
      <c r="D53" s="3"/>
      <c r="E53" s="21">
        <v>986</v>
      </c>
      <c r="F53" s="3"/>
      <c r="G53" s="21">
        <v>945</v>
      </c>
    </row>
    <row r="54" spans="1:7" x14ac:dyDescent="0.25">
      <c r="A54" s="3"/>
      <c r="B54" s="3"/>
      <c r="C54" s="3"/>
      <c r="D54" s="3"/>
      <c r="E54" s="3"/>
      <c r="F54" s="3"/>
      <c r="G54" s="3"/>
    </row>
    <row r="55" spans="1:7" x14ac:dyDescent="0.25">
      <c r="A55" s="132" t="s">
        <v>14</v>
      </c>
      <c r="B55" s="112"/>
      <c r="C55" s="3"/>
      <c r="D55" s="3"/>
      <c r="E55" s="3"/>
      <c r="F55" s="3"/>
      <c r="G55" s="3"/>
    </row>
    <row r="56" spans="1:7" x14ac:dyDescent="0.25">
      <c r="A56" s="3"/>
      <c r="B56" s="11" t="s">
        <v>200</v>
      </c>
      <c r="C56" s="21">
        <v>347</v>
      </c>
      <c r="D56" s="3"/>
      <c r="E56" s="21">
        <v>328</v>
      </c>
      <c r="F56" s="3"/>
      <c r="G56" s="21">
        <v>316</v>
      </c>
    </row>
    <row r="57" spans="1:7" x14ac:dyDescent="0.25">
      <c r="A57" s="3"/>
      <c r="B57" s="11" t="s">
        <v>152</v>
      </c>
      <c r="C57" s="20">
        <v>187</v>
      </c>
      <c r="D57" s="3"/>
      <c r="E57" s="20">
        <v>173</v>
      </c>
      <c r="F57" s="3"/>
      <c r="G57" s="20">
        <v>147</v>
      </c>
    </row>
    <row r="58" spans="1:7" x14ac:dyDescent="0.25">
      <c r="A58" s="3"/>
      <c r="B58" s="3"/>
      <c r="C58" s="3"/>
      <c r="D58" s="3"/>
      <c r="E58" s="3"/>
      <c r="F58" s="3"/>
      <c r="G58" s="3"/>
    </row>
    <row r="59" spans="1:7" x14ac:dyDescent="0.25">
      <c r="A59" s="132" t="s">
        <v>15</v>
      </c>
      <c r="B59" s="112"/>
      <c r="C59" s="3"/>
      <c r="D59" s="3"/>
      <c r="E59" s="3"/>
      <c r="F59" s="3"/>
      <c r="G59" s="3"/>
    </row>
    <row r="60" spans="1:7" ht="15.6" x14ac:dyDescent="0.25">
      <c r="A60" s="3"/>
      <c r="B60" s="11" t="s">
        <v>169</v>
      </c>
      <c r="C60" s="20">
        <v>64</v>
      </c>
      <c r="D60" s="3"/>
      <c r="E60" s="20">
        <v>45</v>
      </c>
      <c r="F60" s="3"/>
      <c r="G60" s="20">
        <v>50</v>
      </c>
    </row>
    <row r="61" spans="1:7" ht="15.6" x14ac:dyDescent="0.25">
      <c r="A61" s="3"/>
      <c r="B61" s="11" t="s">
        <v>163</v>
      </c>
      <c r="C61" s="20">
        <v>714</v>
      </c>
      <c r="D61" s="3"/>
      <c r="E61" s="20">
        <v>704</v>
      </c>
      <c r="F61" s="3"/>
      <c r="G61" s="20">
        <v>684</v>
      </c>
    </row>
    <row r="62" spans="1:7" x14ac:dyDescent="0.25">
      <c r="A62" s="3"/>
      <c r="B62" s="3"/>
      <c r="C62" s="3"/>
      <c r="D62" s="3"/>
      <c r="E62" s="3"/>
      <c r="F62" s="3"/>
      <c r="G62" s="3"/>
    </row>
    <row r="63" spans="1:7" x14ac:dyDescent="0.25">
      <c r="A63" s="3"/>
      <c r="B63" s="3"/>
      <c r="C63" s="3"/>
      <c r="D63" s="3"/>
      <c r="E63" s="3"/>
      <c r="F63" s="3"/>
      <c r="G63" s="3"/>
    </row>
    <row r="64" spans="1:7" s="46" customFormat="1" ht="13.5" customHeight="1" x14ac:dyDescent="0.25">
      <c r="A64" s="51"/>
      <c r="B64" s="133" t="s">
        <v>167</v>
      </c>
      <c r="C64" s="133"/>
      <c r="D64" s="133"/>
      <c r="E64" s="133"/>
      <c r="F64" s="133"/>
      <c r="G64" s="133"/>
    </row>
    <row r="65" spans="1:7" s="46" customFormat="1" ht="26.25" customHeight="1" x14ac:dyDescent="0.25">
      <c r="A65" s="51"/>
      <c r="B65" s="133" t="s">
        <v>201</v>
      </c>
      <c r="C65" s="133"/>
      <c r="D65" s="133"/>
      <c r="E65" s="133"/>
      <c r="F65" s="133"/>
      <c r="G65" s="133"/>
    </row>
    <row r="66" spans="1:7" s="46" customFormat="1" ht="13.5" customHeight="1" x14ac:dyDescent="0.25">
      <c r="A66" s="51"/>
      <c r="B66" s="133" t="s">
        <v>153</v>
      </c>
      <c r="C66" s="133"/>
      <c r="D66" s="133"/>
      <c r="E66" s="133"/>
      <c r="F66" s="133"/>
      <c r="G66" s="133"/>
    </row>
    <row r="67" spans="1:7" s="46" customFormat="1" ht="13.2" customHeight="1" x14ac:dyDescent="0.25">
      <c r="A67" s="51"/>
      <c r="B67" s="134" t="s">
        <v>220</v>
      </c>
      <c r="C67" s="134"/>
      <c r="D67" s="134"/>
      <c r="E67" s="134"/>
      <c r="F67" s="134"/>
      <c r="G67" s="134"/>
    </row>
    <row r="68" spans="1:7" s="46" customFormat="1" ht="15" customHeight="1" x14ac:dyDescent="0.25">
      <c r="A68" s="51"/>
      <c r="B68" s="133" t="s">
        <v>154</v>
      </c>
      <c r="C68" s="133"/>
      <c r="D68" s="133"/>
      <c r="E68" s="133"/>
      <c r="F68" s="133"/>
      <c r="G68" s="133"/>
    </row>
    <row r="69" spans="1:7" s="46" customFormat="1" x14ac:dyDescent="0.25">
      <c r="A69" s="51"/>
      <c r="B69" s="133" t="s">
        <v>160</v>
      </c>
      <c r="C69" s="133"/>
      <c r="D69" s="133"/>
      <c r="E69" s="133"/>
      <c r="F69" s="133"/>
      <c r="G69" s="133"/>
    </row>
    <row r="70" spans="1:7" s="46" customFormat="1" x14ac:dyDescent="0.25">
      <c r="A70" s="51"/>
      <c r="B70" s="133" t="s">
        <v>155</v>
      </c>
      <c r="C70" s="133"/>
      <c r="D70" s="133"/>
      <c r="E70" s="133"/>
      <c r="F70" s="133"/>
      <c r="G70" s="133"/>
    </row>
    <row r="71" spans="1:7" s="46" customFormat="1" x14ac:dyDescent="0.25">
      <c r="B71" s="134" t="s">
        <v>208</v>
      </c>
      <c r="C71" s="134"/>
      <c r="D71" s="134"/>
      <c r="E71" s="134"/>
      <c r="F71" s="134"/>
      <c r="G71" s="134"/>
    </row>
    <row r="72" spans="1:7" s="46" customFormat="1" ht="27" customHeight="1" x14ac:dyDescent="0.25">
      <c r="B72" s="134" t="s">
        <v>212</v>
      </c>
      <c r="C72" s="134"/>
      <c r="D72" s="134"/>
      <c r="E72" s="134"/>
      <c r="F72" s="134"/>
      <c r="G72" s="134"/>
    </row>
  </sheetData>
  <mergeCells count="19">
    <mergeCell ref="B69:G69"/>
    <mergeCell ref="B70:G70"/>
    <mergeCell ref="B71:G71"/>
    <mergeCell ref="B72:G72"/>
    <mergeCell ref="B64:G64"/>
    <mergeCell ref="B65:G65"/>
    <mergeCell ref="B66:G66"/>
    <mergeCell ref="B67:G67"/>
    <mergeCell ref="B68:G68"/>
    <mergeCell ref="C5:G5"/>
    <mergeCell ref="A8:B8"/>
    <mergeCell ref="A44:B44"/>
    <mergeCell ref="A55:B55"/>
    <mergeCell ref="A59:B59"/>
    <mergeCell ref="A1:G1"/>
    <mergeCell ref="A2:G2"/>
    <mergeCell ref="H2:N2"/>
    <mergeCell ref="A3:G3"/>
    <mergeCell ref="H3:N3"/>
  </mergeCells>
  <printOptions horizontalCentered="1"/>
  <pageMargins left="0.25" right="0.25" top="0.75" bottom="0.75" header="0.3" footer="0.3"/>
  <pageSetup scale="70" orientation="portrait" r:id="rId1"/>
  <rowBreaks count="1" manualBreakCount="1">
    <brk id="15" max="6" man="1"/>
  </rowBreaks>
  <colBreaks count="1" manualBreakCount="1">
    <brk id="1" max="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Income Statement</vt:lpstr>
      <vt:lpstr>Detailed Revenue</vt:lpstr>
      <vt:lpstr>Balance Sheet</vt:lpstr>
      <vt:lpstr>Non-GAAP Net Inc</vt:lpstr>
      <vt:lpstr>Non-GAAP Op Inc</vt:lpstr>
      <vt:lpstr>Non-GAAP Op Exp</vt:lpstr>
      <vt:lpstr>Operating Stats</vt:lpstr>
      <vt:lpstr>'Balance Sheet'!Print_Area</vt:lpstr>
      <vt:lpstr>'Detailed Revenue'!Print_Area</vt:lpstr>
      <vt:lpstr>'Income Statement'!Print_Area</vt:lpstr>
      <vt:lpstr>'Non-GAAP Net Inc'!Print_Area</vt:lpstr>
      <vt:lpstr>'Non-GAAP Op Exp'!Print_Area</vt:lpstr>
      <vt:lpstr>'Non-GAAP Op Inc'!Print_Area</vt:lpstr>
      <vt:lpstr>'Operating Stats'!Print_Area</vt:lpstr>
    </vt:vector>
  </TitlesOfParts>
  <Company>Workiva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2Q18 SummaryFinancialStatements draft (1)</dc:title>
  <dc:creator>Workiva - Daisy Sneed</dc:creator>
  <cp:lastModifiedBy>Gregory Pelosi</cp:lastModifiedBy>
  <cp:lastPrinted>2018-07-24T18:39:34Z</cp:lastPrinted>
  <dcterms:created xsi:type="dcterms:W3CDTF">2018-07-16T15:14:00Z</dcterms:created>
  <dcterms:modified xsi:type="dcterms:W3CDTF">2018-07-24T20:37:57Z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