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0" windowWidth="12330" windowHeight="11760" tabRatio="860" activeTab="7"/>
  </bookViews>
  <sheets>
    <sheet name="Income Statement" sheetId="2" r:id="rId1"/>
    <sheet name="Detailed Revenue" sheetId="13" r:id="rId2"/>
    <sheet name="Balance Sheet" sheetId="5" r:id="rId3"/>
    <sheet name="Non-GAAP Net Inc" sheetId="10" r:id="rId4"/>
    <sheet name="Non-GAAP Op Inc" sheetId="16" r:id="rId5"/>
    <sheet name="Non-GAAP Op Exp" sheetId="11" r:id="rId6"/>
    <sheet name="Variance Impact" sheetId="17" r:id="rId7"/>
    <sheet name="Operating stats" sheetId="15"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0">#REF!</definedName>
    <definedName name="BalanceSheetActivityQTD_Text_page1_F1" localSheetId="3">#REF!</definedName>
    <definedName name="BalanceSheetActivityQTD_Text_page1_F1" localSheetId="5">#REF!</definedName>
    <definedName name="BalanceSheetActivityQTD_Text_page1_F1" localSheetId="4">#REF!</definedName>
    <definedName name="BalanceSheetActivityQTD_Text_page1_F1" localSheetId="7">#REF!</definedName>
    <definedName name="BalanceSheetActivityQTD_Text_page1_F1" localSheetId="6">#REF!</definedName>
    <definedName name="BalanceSheetActivityQTD_Text_page1_F1">#REF!</definedName>
    <definedName name="BalanceSheetActivityQTD_Text_page1_F2" localSheetId="1">#REF!</definedName>
    <definedName name="BalanceSheetActivityQTD_Text_page1_F2" localSheetId="0">#REF!</definedName>
    <definedName name="BalanceSheetActivityQTD_Text_page1_F2" localSheetId="3">#REF!</definedName>
    <definedName name="BalanceSheetActivityQTD_Text_page1_F2" localSheetId="5">#REF!</definedName>
    <definedName name="BalanceSheetActivityQTD_Text_page1_F2" localSheetId="4">#REF!</definedName>
    <definedName name="BalanceSheetActivityQTD_Text_page1_F2" localSheetId="7">#REF!</definedName>
    <definedName name="BalanceSheetActivityQTD_Text_page1_F2" localSheetId="6">#REF!</definedName>
    <definedName name="BalanceSheetActivityQTD_Text_page1_F2">#REF!</definedName>
    <definedName name="BalanceSheetActivityQTD_Text_page1_F3" localSheetId="1">#REF!</definedName>
    <definedName name="BalanceSheetActivityQTD_Text_page1_F3" localSheetId="0">#REF!</definedName>
    <definedName name="BalanceSheetActivityQTD_Text_page1_F3" localSheetId="3">#REF!</definedName>
    <definedName name="BalanceSheetActivityQTD_Text_page1_F3" localSheetId="5">#REF!</definedName>
    <definedName name="BalanceSheetActivityQTD_Text_page1_F3" localSheetId="4">#REF!</definedName>
    <definedName name="BalanceSheetActivityQTD_Text_page1_F3" localSheetId="7">#REF!</definedName>
    <definedName name="BalanceSheetActivityQTD_Text_page1_F3" localSheetId="6">#REF!</definedName>
    <definedName name="BalanceSheetActivityQTD_Text_page1_F3">#REF!</definedName>
    <definedName name="BalanceSheetActivityQTD_Text_page1_F4" localSheetId="1">#REF!</definedName>
    <definedName name="BalanceSheetActivityQTD_Text_page1_F4" localSheetId="0">#REF!</definedName>
    <definedName name="BalanceSheetActivityQTD_Text_page1_F4" localSheetId="3">#REF!</definedName>
    <definedName name="BalanceSheetActivityQTD_Text_page1_F4" localSheetId="5">#REF!</definedName>
    <definedName name="BalanceSheetActivityQTD_Text_page1_F4" localSheetId="4">#REF!</definedName>
    <definedName name="BalanceSheetActivityQTD_Text_page1_F4" localSheetId="7">#REF!</definedName>
    <definedName name="BalanceSheetActivityQTD_Text_page1_F4" localSheetId="6">#REF!</definedName>
    <definedName name="BalanceSheetActivityQTD_Text_page1_F4">#REF!</definedName>
    <definedName name="BalanceSheetActivityQTD_Text_page1_F5" localSheetId="1">#REF!</definedName>
    <definedName name="BalanceSheetActivityQTD_Text_page1_F5" localSheetId="0">#REF!</definedName>
    <definedName name="BalanceSheetActivityQTD_Text_page1_F5" localSheetId="3">#REF!</definedName>
    <definedName name="BalanceSheetActivityQTD_Text_page1_F5" localSheetId="5">#REF!</definedName>
    <definedName name="BalanceSheetActivityQTD_Text_page1_F5" localSheetId="4">#REF!</definedName>
    <definedName name="BalanceSheetActivityQTD_Text_page1_F5" localSheetId="7">#REF!</definedName>
    <definedName name="BalanceSheetActivityQTD_Text_page1_F5" localSheetId="6">#REF!</definedName>
    <definedName name="BalanceSheetActivityQTD_Text_page1_F5">#REF!</definedName>
    <definedName name="Chart_Label_Update" localSheetId="2">[3]!Chart_Label_Update</definedName>
    <definedName name="Chart_Label_Update" localSheetId="1">[3]!Chart_Label_Update</definedName>
    <definedName name="Chart_Label_Update" localSheetId="4">[4]!Chart_Label_Update</definedName>
    <definedName name="Chart_Label_Update" localSheetId="6">[4]!Chart_Label_Update</definedName>
    <definedName name="Chart_Label_Update">[4]!Chart_Label_Update</definedName>
    <definedName name="ConsolidatedBalanceSheets1_List_Page1_B1" localSheetId="1">#REF!</definedName>
    <definedName name="ConsolidatedBalanceSheets1_List_Page1_B1" localSheetId="0">#REF!</definedName>
    <definedName name="ConsolidatedBalanceSheets1_List_Page1_B1" localSheetId="3">#REF!</definedName>
    <definedName name="ConsolidatedBalanceSheets1_List_Page1_B1" localSheetId="5">#REF!</definedName>
    <definedName name="ConsolidatedBalanceSheets1_List_Page1_B1" localSheetId="4">#REF!</definedName>
    <definedName name="ConsolidatedBalanceSheets1_List_Page1_B1" localSheetId="7">#REF!</definedName>
    <definedName name="ConsolidatedBalanceSheets1_List_Page1_B1" localSheetId="6">#REF!</definedName>
    <definedName name="ConsolidatedBalanceSheets1_List_Page1_B1">#REF!</definedName>
    <definedName name="ConsolidatedBalanceSheets1_Text_Page1_H1P1T1" localSheetId="1">#REF!</definedName>
    <definedName name="ConsolidatedBalanceSheets1_Text_Page1_H1P1T1" localSheetId="0">#REF!</definedName>
    <definedName name="ConsolidatedBalanceSheets1_Text_Page1_H1P1T1" localSheetId="3">#REF!</definedName>
    <definedName name="ConsolidatedBalanceSheets1_Text_Page1_H1P1T1" localSheetId="5">#REF!</definedName>
    <definedName name="ConsolidatedBalanceSheets1_Text_Page1_H1P1T1" localSheetId="4">#REF!</definedName>
    <definedName name="ConsolidatedBalanceSheets1_Text_Page1_H1P1T1" localSheetId="7">#REF!</definedName>
    <definedName name="ConsolidatedBalanceSheets1_Text_Page1_H1P1T1" localSheetId="6">#REF!</definedName>
    <definedName name="ConsolidatedBalanceSheets1_Text_Page1_H1P1T1">#REF!</definedName>
    <definedName name="ConsolidatedBalanceSheets1_Text_Page1_H1P1T2" localSheetId="1">#REF!</definedName>
    <definedName name="ConsolidatedBalanceSheets1_Text_Page1_H1P1T2" localSheetId="0">#REF!</definedName>
    <definedName name="ConsolidatedBalanceSheets1_Text_Page1_H1P1T2" localSheetId="3">#REF!</definedName>
    <definedName name="ConsolidatedBalanceSheets1_Text_Page1_H1P1T2" localSheetId="5">#REF!</definedName>
    <definedName name="ConsolidatedBalanceSheets1_Text_Page1_H1P1T2" localSheetId="4">#REF!</definedName>
    <definedName name="ConsolidatedBalanceSheets1_Text_Page1_H1P1T2" localSheetId="7">#REF!</definedName>
    <definedName name="ConsolidatedBalanceSheets1_Text_Page1_H1P1T2" localSheetId="6">#REF!</definedName>
    <definedName name="ConsolidatedBalanceSheets1_Text_Page1_H1P1T2">#REF!</definedName>
    <definedName name="ConsolidatedBalanceSheets1_Text_Page1_H1P1T3" localSheetId="1">#REF!</definedName>
    <definedName name="ConsolidatedBalanceSheets1_Text_Page1_H1P1T3" localSheetId="0">#REF!</definedName>
    <definedName name="ConsolidatedBalanceSheets1_Text_Page1_H1P1T3" localSheetId="3">#REF!</definedName>
    <definedName name="ConsolidatedBalanceSheets1_Text_Page1_H1P1T3" localSheetId="5">#REF!</definedName>
    <definedName name="ConsolidatedBalanceSheets1_Text_Page1_H1P1T3" localSheetId="4">#REF!</definedName>
    <definedName name="ConsolidatedBalanceSheets1_Text_Page1_H1P1T3" localSheetId="7">#REF!</definedName>
    <definedName name="ConsolidatedBalanceSheets1_Text_Page1_H1P1T3" localSheetId="6">#REF!</definedName>
    <definedName name="ConsolidatedBalanceSheets1_Text_Page1_H1P1T3">#REF!</definedName>
    <definedName name="NvsASD">"V2002-06-30"</definedName>
    <definedName name="NvsAutoDrillOk">"VN"</definedName>
    <definedName name="NvsElapsedTime" localSheetId="0">0.0011342592551955</definedName>
    <definedName name="NvsElapsedTime">0.0011342592551955</definedName>
    <definedName name="NvsEndTime" localSheetId="0">37461.7515509259</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0">#REF!</definedName>
    <definedName name="Page1" localSheetId="3">#REF!</definedName>
    <definedName name="Page1" localSheetId="5">#REF!</definedName>
    <definedName name="Page1" localSheetId="4">#REF!</definedName>
    <definedName name="Page1" localSheetId="7">#REF!</definedName>
    <definedName name="Page1" localSheetId="6">#REF!</definedName>
    <definedName name="Page1">#REF!</definedName>
    <definedName name="Page2" localSheetId="2">#REF!</definedName>
    <definedName name="Page2" localSheetId="1">#REF!</definedName>
    <definedName name="Page2" localSheetId="0">#REF!</definedName>
    <definedName name="Page2" localSheetId="3">#REF!</definedName>
    <definedName name="Page2" localSheetId="5">#REF!</definedName>
    <definedName name="Page2" localSheetId="4">#REF!</definedName>
    <definedName name="Page2" localSheetId="7">#REF!</definedName>
    <definedName name="Page2" localSheetId="6">#REF!</definedName>
    <definedName name="Page2">#REF!</definedName>
    <definedName name="Page3" localSheetId="2">'[1]Segment to Legal'!$AA$13</definedName>
    <definedName name="Page3" localSheetId="1">'[1]Segment to Legal'!$AA$13</definedName>
    <definedName name="Page3">'[2]Segment to Legal'!$AA$13</definedName>
    <definedName name="Page4" localSheetId="1">#REF!</definedName>
    <definedName name="Page4" localSheetId="4">#REF!</definedName>
    <definedName name="Page4" localSheetId="7">#REF!</definedName>
    <definedName name="Page4" localSheetId="6">#REF!</definedName>
    <definedName name="Page4">#REF!</definedName>
    <definedName name="PageA" localSheetId="2">#REF!</definedName>
    <definedName name="PageA" localSheetId="1">#REF!</definedName>
    <definedName name="PageA" localSheetId="0">#REF!</definedName>
    <definedName name="PageA" localSheetId="3">#REF!</definedName>
    <definedName name="PageA" localSheetId="5">#REF!</definedName>
    <definedName name="PageA" localSheetId="4">#REF!</definedName>
    <definedName name="PageA" localSheetId="7">#REF!</definedName>
    <definedName name="PageA" localSheetId="6">#REF!</definedName>
    <definedName name="PageA">#REF!</definedName>
    <definedName name="_xlnm.Print_Area" localSheetId="2">'Balance Sheet'!$A$1:$H$49</definedName>
    <definedName name="_xlnm.Print_Area" localSheetId="1">'Detailed Revenue'!$A$1:$H$46</definedName>
    <definedName name="_xlnm.Print_Area" localSheetId="0">'Income Statement'!$A$1:$F$64</definedName>
    <definedName name="_xlnm.Print_Area" localSheetId="3">'Non-GAAP Net Inc'!$A$1:$H$98</definedName>
    <definedName name="_xlnm.Print_Area" localSheetId="5">'Non-GAAP Op Exp'!$A$1:$H$68</definedName>
    <definedName name="_xlnm.Print_Area" localSheetId="4">'Non-GAAP Op Inc'!$A$1:$H$86</definedName>
    <definedName name="_xlnm.Print_Area" localSheetId="6">'Variance Impact'!$A$1:$O$24</definedName>
    <definedName name="_xlnm.Print_Titles" localSheetId="3">'Non-GAAP Net Inc'!$1:$10</definedName>
    <definedName name="_xlnm.Print_Titles" localSheetId="5">'Non-GAAP Op Exp'!$1:$5</definedName>
    <definedName name="_xlnm.Print_Titles" localSheetId="4">'Non-GAAP Op Inc'!$1:$7</definedName>
    <definedName name="_xlnm.Print_Titles" localSheetId="6">'Variance Impact'!$1:$4</definedName>
    <definedName name="QuarterlyRevenueDetail_List_Page1_B1" localSheetId="1">#REF!</definedName>
    <definedName name="QuarterlyRevenueDetail_List_Page1_B1" localSheetId="0">#REF!</definedName>
    <definedName name="QuarterlyRevenueDetail_List_Page1_B1" localSheetId="3">#REF!</definedName>
    <definedName name="QuarterlyRevenueDetail_List_Page1_B1" localSheetId="5">#REF!</definedName>
    <definedName name="QuarterlyRevenueDetail_List_Page1_B1" localSheetId="4">#REF!</definedName>
    <definedName name="QuarterlyRevenueDetail_List_Page1_B1" localSheetId="7">#REF!</definedName>
    <definedName name="QuarterlyRevenueDetail_List_Page1_B1" localSheetId="6">#REF!</definedName>
    <definedName name="QuarterlyRevenueDetail_List_Page1_B1">#REF!</definedName>
    <definedName name="QuarterlyRevenueDetail_List_Page1_B2" localSheetId="1">#REF!</definedName>
    <definedName name="QuarterlyRevenueDetail_List_Page1_B2" localSheetId="0">#REF!</definedName>
    <definedName name="QuarterlyRevenueDetail_List_Page1_B2" localSheetId="3">#REF!</definedName>
    <definedName name="QuarterlyRevenueDetail_List_Page1_B2" localSheetId="5">#REF!</definedName>
    <definedName name="QuarterlyRevenueDetail_List_Page1_B2" localSheetId="4">#REF!</definedName>
    <definedName name="QuarterlyRevenueDetail_List_Page1_B2" localSheetId="7">#REF!</definedName>
    <definedName name="QuarterlyRevenueDetail_List_Page1_B2" localSheetId="6">#REF!</definedName>
    <definedName name="QuarterlyRevenueDetail_List_Page1_B2">#REF!</definedName>
    <definedName name="QuarterlyRevenueDetail_Text_Page1_H1P1T1" localSheetId="1">#REF!</definedName>
    <definedName name="QuarterlyRevenueDetail_Text_Page1_H1P1T1" localSheetId="0">#REF!</definedName>
    <definedName name="QuarterlyRevenueDetail_Text_Page1_H1P1T1" localSheetId="3">#REF!</definedName>
    <definedName name="QuarterlyRevenueDetail_Text_Page1_H1P1T1" localSheetId="5">#REF!</definedName>
    <definedName name="QuarterlyRevenueDetail_Text_Page1_H1P1T1" localSheetId="4">#REF!</definedName>
    <definedName name="QuarterlyRevenueDetail_Text_Page1_H1P1T1" localSheetId="7">#REF!</definedName>
    <definedName name="QuarterlyRevenueDetail_Text_Page1_H1P1T1" localSheetId="6">#REF!</definedName>
    <definedName name="QuarterlyRevenueDetail_Text_Page1_H1P1T1">#REF!</definedName>
    <definedName name="QuarterlyRevenueDetail_Text_Page1_H1P1T2" localSheetId="1">#REF!</definedName>
    <definedName name="QuarterlyRevenueDetail_Text_Page1_H1P1T2" localSheetId="0">#REF!</definedName>
    <definedName name="QuarterlyRevenueDetail_Text_Page1_H1P1T2" localSheetId="3">#REF!</definedName>
    <definedName name="QuarterlyRevenueDetail_Text_Page1_H1P1T2" localSheetId="5">#REF!</definedName>
    <definedName name="QuarterlyRevenueDetail_Text_Page1_H1P1T2" localSheetId="4">#REF!</definedName>
    <definedName name="QuarterlyRevenueDetail_Text_Page1_H1P1T2" localSheetId="7">#REF!</definedName>
    <definedName name="QuarterlyRevenueDetail_Text_Page1_H1P1T2" localSheetId="6">#REF!</definedName>
    <definedName name="QuarterlyRevenueDetail_Text_Page1_H1P1T2">#REF!</definedName>
    <definedName name="QuarterlyRevenueDetail_Text_Page1_H1P1T3" localSheetId="1">#REF!</definedName>
    <definedName name="QuarterlyRevenueDetail_Text_Page1_H1P1T3" localSheetId="0">#REF!</definedName>
    <definedName name="QuarterlyRevenueDetail_Text_Page1_H1P1T3" localSheetId="3">#REF!</definedName>
    <definedName name="QuarterlyRevenueDetail_Text_Page1_H1P1T3" localSheetId="5">#REF!</definedName>
    <definedName name="QuarterlyRevenueDetail_Text_Page1_H1P1T3" localSheetId="4">#REF!</definedName>
    <definedName name="QuarterlyRevenueDetail_Text_Page1_H1P1T3" localSheetId="7">#REF!</definedName>
    <definedName name="QuarterlyRevenueDetail_Text_Page1_H1P1T3" localSheetId="6">#REF!</definedName>
    <definedName name="QuarterlyRevenueDetail_Text_Page1_H1P1T3">#REF!</definedName>
    <definedName name="QuarterlyRevenueDetail_Text_Page1_H1P1T4" localSheetId="1">#REF!</definedName>
    <definedName name="QuarterlyRevenueDetail_Text_Page1_H1P1T4" localSheetId="0">#REF!</definedName>
    <definedName name="QuarterlyRevenueDetail_Text_Page1_H1P1T4" localSheetId="3">#REF!</definedName>
    <definedName name="QuarterlyRevenueDetail_Text_Page1_H1P1T4" localSheetId="5">#REF!</definedName>
    <definedName name="QuarterlyRevenueDetail_Text_Page1_H1P1T4" localSheetId="4">#REF!</definedName>
    <definedName name="QuarterlyRevenueDetail_Text_Page1_H1P1T4" localSheetId="7">#REF!</definedName>
    <definedName name="QuarterlyRevenueDetail_Text_Page1_H1P1T4" localSheetId="6">#REF!</definedName>
    <definedName name="QuarterlyRevenueDetail_Text_Page1_H1P1T4">#REF!</definedName>
    <definedName name="QuarterlyTrendsRevenuesandExpenses_List_Page1_B1" localSheetId="1">#REF!</definedName>
    <definedName name="QuarterlyTrendsRevenuesandExpenses_List_Page1_B1" localSheetId="0">#REF!</definedName>
    <definedName name="QuarterlyTrendsRevenuesandExpenses_List_Page1_B1" localSheetId="3">#REF!</definedName>
    <definedName name="QuarterlyTrendsRevenuesandExpenses_List_Page1_B1" localSheetId="5">#REF!</definedName>
    <definedName name="QuarterlyTrendsRevenuesandExpenses_List_Page1_B1" localSheetId="4">#REF!</definedName>
    <definedName name="QuarterlyTrendsRevenuesandExpenses_List_Page1_B1" localSheetId="7">#REF!</definedName>
    <definedName name="QuarterlyTrendsRevenuesandExpenses_List_Page1_B1" localSheetId="6">#REF!</definedName>
    <definedName name="QuarterlyTrendsRevenuesandExpenses_List_Page1_B1">#REF!</definedName>
    <definedName name="QuarterlyTrendsRevenuesandExpenses_List_Page1_B2" localSheetId="1">#REF!</definedName>
    <definedName name="QuarterlyTrendsRevenuesandExpenses_List_Page1_B2" localSheetId="0">#REF!</definedName>
    <definedName name="QuarterlyTrendsRevenuesandExpenses_List_Page1_B2" localSheetId="3">#REF!</definedName>
    <definedName name="QuarterlyTrendsRevenuesandExpenses_List_Page1_B2" localSheetId="5">#REF!</definedName>
    <definedName name="QuarterlyTrendsRevenuesandExpenses_List_Page1_B2" localSheetId="4">#REF!</definedName>
    <definedName name="QuarterlyTrendsRevenuesandExpenses_List_Page1_B2" localSheetId="7">#REF!</definedName>
    <definedName name="QuarterlyTrendsRevenuesandExpenses_List_Page1_B2" localSheetId="6">#REF!</definedName>
    <definedName name="QuarterlyTrendsRevenuesandExpenses_List_Page1_B2">#REF!</definedName>
    <definedName name="QuarterlyTrendsRevenuesandExpenses_Text_Page1_H1P1T1" localSheetId="1">#REF!</definedName>
    <definedName name="QuarterlyTrendsRevenuesandExpenses_Text_Page1_H1P1T1" localSheetId="0">#REF!</definedName>
    <definedName name="QuarterlyTrendsRevenuesandExpenses_Text_Page1_H1P1T1" localSheetId="3">#REF!</definedName>
    <definedName name="QuarterlyTrendsRevenuesandExpenses_Text_Page1_H1P1T1" localSheetId="5">#REF!</definedName>
    <definedName name="QuarterlyTrendsRevenuesandExpenses_Text_Page1_H1P1T1" localSheetId="4">#REF!</definedName>
    <definedName name="QuarterlyTrendsRevenuesandExpenses_Text_Page1_H1P1T1" localSheetId="7">#REF!</definedName>
    <definedName name="QuarterlyTrendsRevenuesandExpenses_Text_Page1_H1P1T1" localSheetId="6">#REF!</definedName>
    <definedName name="QuarterlyTrendsRevenuesandExpenses_Text_Page1_H1P1T1">#REF!</definedName>
    <definedName name="QuarterlyTrendsRevenuesandExpenses_Text_Page1_H1P1T2" localSheetId="1">#REF!</definedName>
    <definedName name="QuarterlyTrendsRevenuesandExpenses_Text_Page1_H1P1T2" localSheetId="0">#REF!</definedName>
    <definedName name="QuarterlyTrendsRevenuesandExpenses_Text_Page1_H1P1T2" localSheetId="3">#REF!</definedName>
    <definedName name="QuarterlyTrendsRevenuesandExpenses_Text_Page1_H1P1T2" localSheetId="5">#REF!</definedName>
    <definedName name="QuarterlyTrendsRevenuesandExpenses_Text_Page1_H1P1T2" localSheetId="4">#REF!</definedName>
    <definedName name="QuarterlyTrendsRevenuesandExpenses_Text_Page1_H1P1T2" localSheetId="7">#REF!</definedName>
    <definedName name="QuarterlyTrendsRevenuesandExpenses_Text_Page1_H1P1T2" localSheetId="6">#REF!</definedName>
    <definedName name="QuarterlyTrendsRevenuesandExpenses_Text_Page1_H1P1T2">#REF!</definedName>
    <definedName name="QuarterlyTrendsRevenuesandExpenses_Text_Page1_H1P1T3" localSheetId="1">#REF!</definedName>
    <definedName name="QuarterlyTrendsRevenuesandExpenses_Text_Page1_H1P1T3" localSheetId="0">#REF!</definedName>
    <definedName name="QuarterlyTrendsRevenuesandExpenses_Text_Page1_H1P1T3" localSheetId="3">#REF!</definedName>
    <definedName name="QuarterlyTrendsRevenuesandExpenses_Text_Page1_H1P1T3" localSheetId="5">#REF!</definedName>
    <definedName name="QuarterlyTrendsRevenuesandExpenses_Text_Page1_H1P1T3" localSheetId="4">#REF!</definedName>
    <definedName name="QuarterlyTrendsRevenuesandExpenses_Text_Page1_H1P1T3" localSheetId="7">#REF!</definedName>
    <definedName name="QuarterlyTrendsRevenuesandExpenses_Text_Page1_H1P1T3" localSheetId="6">#REF!</definedName>
    <definedName name="QuarterlyTrendsRevenuesandExpenses_Text_Page1_H1P1T3">#REF!</definedName>
    <definedName name="QuarterlyTrendsRevenuesandExpenses_Text_Page1_H1P1T4" localSheetId="1">#REF!</definedName>
    <definedName name="QuarterlyTrendsRevenuesandExpenses_Text_Page1_H1P1T4" localSheetId="0">#REF!</definedName>
    <definedName name="QuarterlyTrendsRevenuesandExpenses_Text_Page1_H1P1T4" localSheetId="3">#REF!</definedName>
    <definedName name="QuarterlyTrendsRevenuesandExpenses_Text_Page1_H1P1T4" localSheetId="5">#REF!</definedName>
    <definedName name="QuarterlyTrendsRevenuesandExpenses_Text_Page1_H1P1T4" localSheetId="4">#REF!</definedName>
    <definedName name="QuarterlyTrendsRevenuesandExpenses_Text_Page1_H1P1T4" localSheetId="7">#REF!</definedName>
    <definedName name="QuarterlyTrendsRevenuesandExpenses_Text_Page1_H1P1T4" localSheetId="6">#REF!</definedName>
    <definedName name="QuarterlyTrendsRevenuesandExpenses_Text_Page1_H1P1T4">#REF!</definedName>
    <definedName name="Range67000" localSheetId="2">[5]HyperionImport!$C$2:$E$16</definedName>
    <definedName name="Range67000" localSheetId="1">[5]HyperionImport!$C$2:$E$16</definedName>
    <definedName name="Range67000">[6]HyperionImport!$C$2:$E$16</definedName>
    <definedName name="Range67010" localSheetId="2">[7]HyperionImport!$C$2:$E$17</definedName>
    <definedName name="Range67010" localSheetId="1">[7]HyperionImport!$C$2:$E$17</definedName>
    <definedName name="Range67010">[8]HyperionImport!$C$2:$E$17</definedName>
    <definedName name="shiv" localSheetId="1">#REF!</definedName>
    <definedName name="shiv" localSheetId="4">#REF!</definedName>
    <definedName name="shiv" localSheetId="7">#REF!</definedName>
    <definedName name="shiv" localSheetId="6">#REF!</definedName>
    <definedName name="shiv">#REF!</definedName>
    <definedName name="Text" localSheetId="1">#REF!</definedName>
    <definedName name="Text" localSheetId="0">#REF!</definedName>
    <definedName name="Text" localSheetId="3">#REF!</definedName>
    <definedName name="Text" localSheetId="5">#REF!</definedName>
    <definedName name="Text" localSheetId="4">#REF!</definedName>
    <definedName name="Text" localSheetId="7">#REF!</definedName>
    <definedName name="Text" localSheetId="6">#REF!</definedName>
    <definedName name="Text">#REF!</definedName>
    <definedName name="upstDataMap" localSheetId="4">#REF!</definedName>
    <definedName name="upstDataMap" localSheetId="7">#REF!</definedName>
    <definedName name="upstDataMap" localSheetId="6">#REF!</definedName>
    <definedName name="upstDataMap">#REF!</definedName>
  </definedNames>
  <calcPr calcId="145621"/>
</workbook>
</file>

<file path=xl/calcChain.xml><?xml version="1.0" encoding="utf-8"?>
<calcChain xmlns="http://schemas.openxmlformats.org/spreadsheetml/2006/main">
  <c r="E13" i="17" l="1"/>
  <c r="E12" i="17"/>
  <c r="E11" i="17"/>
  <c r="E47" i="5"/>
  <c r="C8" i="17" l="1"/>
  <c r="B8" i="17"/>
  <c r="C9" i="17"/>
  <c r="G10" i="11"/>
  <c r="E10" i="11"/>
  <c r="C10" i="11"/>
  <c r="G10" i="16"/>
  <c r="E10" i="16"/>
  <c r="C10" i="16"/>
  <c r="C12" i="17" l="1"/>
  <c r="C13" i="17"/>
  <c r="C11" i="17"/>
  <c r="G22" i="11"/>
  <c r="G22" i="16"/>
  <c r="C22" i="16"/>
  <c r="E32" i="15" l="1"/>
  <c r="E30" i="15"/>
  <c r="E18" i="15"/>
  <c r="E22" i="11"/>
  <c r="E22" i="16"/>
  <c r="E24" i="10"/>
  <c r="E27" i="10" s="1"/>
  <c r="G47" i="5"/>
  <c r="G32" i="5"/>
  <c r="G37" i="5" s="1"/>
  <c r="G15" i="5"/>
  <c r="G21" i="5" s="1"/>
  <c r="E42" i="13"/>
  <c r="E36" i="13"/>
  <c r="E26" i="13"/>
  <c r="E20" i="13"/>
  <c r="E14" i="13"/>
  <c r="E30" i="13" l="1"/>
  <c r="E46" i="13" s="1"/>
  <c r="E34" i="10"/>
  <c r="G48" i="5"/>
  <c r="O13" i="17" l="1"/>
  <c r="O12" i="17"/>
  <c r="O11" i="17"/>
  <c r="L13" i="17"/>
  <c r="L12" i="17"/>
  <c r="L11" i="17"/>
  <c r="I13" i="17"/>
  <c r="I12" i="17"/>
  <c r="I11" i="17"/>
  <c r="F13" i="17"/>
  <c r="F11" i="17"/>
  <c r="N14" i="17"/>
  <c r="K14" i="17"/>
  <c r="H14" i="17"/>
  <c r="C14" i="17"/>
  <c r="F12" i="17"/>
  <c r="B9" i="17"/>
  <c r="C24" i="10"/>
  <c r="C27" i="10" s="1"/>
  <c r="C34" i="10" s="1"/>
  <c r="C36" i="13"/>
  <c r="B16" i="2" s="1"/>
  <c r="B11" i="17" s="1"/>
  <c r="B14" i="17" s="1"/>
  <c r="F18" i="2"/>
  <c r="D18" i="2"/>
  <c r="B18" i="2"/>
  <c r="B13" i="17" s="1"/>
  <c r="G36" i="13"/>
  <c r="F16" i="2" s="1"/>
  <c r="D16" i="2"/>
  <c r="C22" i="11"/>
  <c r="D33" i="2"/>
  <c r="E12" i="11" s="1"/>
  <c r="E24" i="11" s="1"/>
  <c r="B33" i="2"/>
  <c r="C12" i="11" s="1"/>
  <c r="G18" i="15"/>
  <c r="C18" i="15"/>
  <c r="E15" i="5"/>
  <c r="E21" i="5" s="1"/>
  <c r="G24" i="10"/>
  <c r="G27" i="10" s="1"/>
  <c r="G42" i="13"/>
  <c r="C30" i="15"/>
  <c r="C32" i="15" s="1"/>
  <c r="G7" i="15"/>
  <c r="E7" i="15"/>
  <c r="D13" i="2"/>
  <c r="D12" i="2"/>
  <c r="D10" i="2"/>
  <c r="G8" i="13"/>
  <c r="G10" i="10" s="1"/>
  <c r="G7" i="13"/>
  <c r="G9" i="10" s="1"/>
  <c r="G9" i="16" s="1"/>
  <c r="G9" i="11" s="1"/>
  <c r="G6" i="15" s="1"/>
  <c r="E8" i="13"/>
  <c r="E10" i="10" s="1"/>
  <c r="E7" i="13"/>
  <c r="E9" i="10" s="1"/>
  <c r="E9" i="16" s="1"/>
  <c r="E9" i="11" s="1"/>
  <c r="E6" i="15" s="1"/>
  <c r="C8" i="13"/>
  <c r="E6" i="5" s="1"/>
  <c r="C7" i="13"/>
  <c r="C9" i="10" s="1"/>
  <c r="C9" i="16" s="1"/>
  <c r="C9" i="11" s="1"/>
  <c r="C6" i="15" s="1"/>
  <c r="G14" i="13"/>
  <c r="G26" i="13"/>
  <c r="D17" i="2"/>
  <c r="C7" i="15"/>
  <c r="F10" i="2"/>
  <c r="F12" i="2"/>
  <c r="F13" i="2"/>
  <c r="F17" i="2"/>
  <c r="F33" i="2"/>
  <c r="G12" i="11" s="1"/>
  <c r="G24" i="11" s="1"/>
  <c r="G20" i="13"/>
  <c r="G30" i="13" s="1"/>
  <c r="B10" i="2"/>
  <c r="B12" i="2"/>
  <c r="B13" i="2"/>
  <c r="C42" i="13"/>
  <c r="B17" i="2" s="1"/>
  <c r="B12" i="17" s="1"/>
  <c r="G30" i="15"/>
  <c r="G32" i="15" s="1"/>
  <c r="C26" i="13"/>
  <c r="C20" i="13"/>
  <c r="C14" i="13"/>
  <c r="E32" i="5"/>
  <c r="E37" i="5" s="1"/>
  <c r="E48" i="5" s="1"/>
  <c r="C24" i="11" l="1"/>
  <c r="O14" i="17"/>
  <c r="G46" i="13"/>
  <c r="D14" i="2"/>
  <c r="D20" i="2" s="1"/>
  <c r="C10" i="10"/>
  <c r="L14" i="17"/>
  <c r="C30" i="13"/>
  <c r="C46" i="13" s="1"/>
  <c r="F14" i="2"/>
  <c r="F20" i="2" s="1"/>
  <c r="F35" i="2" s="1"/>
  <c r="B14" i="2"/>
  <c r="B20" i="2" s="1"/>
  <c r="C27" i="16" s="1"/>
  <c r="E5" i="5"/>
  <c r="I14" i="17"/>
  <c r="E14" i="17"/>
  <c r="F14" i="17" s="1"/>
  <c r="E27" i="16" l="1"/>
  <c r="D35" i="2"/>
  <c r="E12" i="16" s="1"/>
  <c r="E24" i="16" s="1"/>
  <c r="B35" i="2"/>
  <c r="C12" i="16" s="1"/>
  <c r="G27" i="16"/>
  <c r="G12" i="16"/>
  <c r="F43" i="2"/>
  <c r="F46" i="2" s="1"/>
  <c r="F50" i="2" s="1"/>
  <c r="D43" i="2"/>
  <c r="D46" i="2" s="1"/>
  <c r="D50" i="2" s="1"/>
  <c r="E12" i="10" s="1"/>
  <c r="E29" i="10" s="1"/>
  <c r="E29" i="16" l="1"/>
  <c r="E31" i="16"/>
  <c r="B43" i="2"/>
  <c r="B46" i="2" s="1"/>
  <c r="B50" i="2" s="1"/>
  <c r="D53" i="2"/>
  <c r="D54" i="2"/>
  <c r="E32" i="10" s="1"/>
  <c r="E36" i="10" s="1"/>
  <c r="G12" i="10"/>
  <c r="G29" i="10" s="1"/>
  <c r="F54" i="2"/>
  <c r="G32" i="10" s="1"/>
  <c r="G36" i="10" s="1"/>
  <c r="F53" i="2"/>
  <c r="C29" i="16"/>
  <c r="C24" i="16"/>
  <c r="C31" i="16" s="1"/>
  <c r="G24" i="16"/>
  <c r="G31" i="16" s="1"/>
  <c r="G29" i="16"/>
  <c r="B53" i="2" l="1"/>
  <c r="B54" i="2"/>
  <c r="C32" i="10" s="1"/>
  <c r="C36" i="10" s="1"/>
  <c r="C12" i="10"/>
  <c r="C29" i="10" s="1"/>
</calcChain>
</file>

<file path=xl/sharedStrings.xml><?xml version="1.0" encoding="utf-8"?>
<sst xmlns="http://schemas.openxmlformats.org/spreadsheetml/2006/main" count="267" uniqueCount="202">
  <si>
    <t>Revenue Detail</t>
  </si>
  <si>
    <t>(in millions)</t>
  </si>
  <si>
    <t>(unaudited)</t>
  </si>
  <si>
    <t xml:space="preserve">       Transaction rebates </t>
  </si>
  <si>
    <t xml:space="preserve">       Brokerage, clearance and exchange fees </t>
  </si>
  <si>
    <t>(in millions, except per share amounts)</t>
  </si>
  <si>
    <t>Transaction rebates</t>
  </si>
  <si>
    <t>Brokerage, clearance and exchange fees</t>
  </si>
  <si>
    <t>Compensation and benefits</t>
  </si>
  <si>
    <t>Marketing and advertising</t>
  </si>
  <si>
    <t>Depreciation and amortization</t>
  </si>
  <si>
    <t>Professional and contract services</t>
  </si>
  <si>
    <r>
      <t>Computer operations and</t>
    </r>
    <r>
      <rPr>
        <b/>
        <sz val="10"/>
        <rFont val="Verdana"/>
        <family val="2"/>
      </rPr>
      <t xml:space="preserve"> data communications</t>
    </r>
  </si>
  <si>
    <t>Occupancy</t>
  </si>
  <si>
    <t>Regulatory</t>
  </si>
  <si>
    <t>Merger and strategic initiatives</t>
  </si>
  <si>
    <t>General, administrative and other</t>
  </si>
  <si>
    <t xml:space="preserve">  Total operating expenses</t>
  </si>
  <si>
    <t xml:space="preserve">Operating income </t>
  </si>
  <si>
    <t>Weighted-average common shares outstanding</t>
  </si>
  <si>
    <t>Assets</t>
  </si>
  <si>
    <t>Current assets:</t>
  </si>
  <si>
    <t>Cash and cash equivalents</t>
  </si>
  <si>
    <t>Restricted cash</t>
  </si>
  <si>
    <t>Financial investments, at fair value</t>
  </si>
  <si>
    <t>Receivables, net</t>
  </si>
  <si>
    <t>Default funds and margin deposits</t>
  </si>
  <si>
    <t>Other current assets</t>
  </si>
  <si>
    <t>Total current assets</t>
  </si>
  <si>
    <t>Property and equipment, net</t>
  </si>
  <si>
    <t>Goodwill</t>
  </si>
  <si>
    <t>Intangible assets, net</t>
  </si>
  <si>
    <t>Other non-current assets</t>
  </si>
  <si>
    <t>Total assets</t>
  </si>
  <si>
    <t xml:space="preserve">Liabilities </t>
  </si>
  <si>
    <t>Current liabilities:</t>
  </si>
  <si>
    <t>Accounts payable and accrued expenses</t>
  </si>
  <si>
    <t>Section 31 fees payable to SEC</t>
  </si>
  <si>
    <t>Accrued personnel costs</t>
  </si>
  <si>
    <t>Deferred revenue</t>
  </si>
  <si>
    <t>Other current liabilities</t>
  </si>
  <si>
    <t>Total current liabilities</t>
  </si>
  <si>
    <t>Debt obligations</t>
  </si>
  <si>
    <t>Non-current deferred revenue</t>
  </si>
  <si>
    <t>Other non-current liabilities</t>
  </si>
  <si>
    <t>Total liabilities</t>
  </si>
  <si>
    <t xml:space="preserve">Commitments and contingencies </t>
  </si>
  <si>
    <t>Equity</t>
  </si>
  <si>
    <t>Total liabilities and equity</t>
  </si>
  <si>
    <t>Interest expense</t>
  </si>
  <si>
    <t>Interest income</t>
  </si>
  <si>
    <t xml:space="preserve">Three Months Ended </t>
  </si>
  <si>
    <t>Non-GAAP adjustments:</t>
  </si>
  <si>
    <t>Total non-GAAP adjustments, net of tax</t>
  </si>
  <si>
    <t>Total adjustments from non-GAAP net income above</t>
  </si>
  <si>
    <t>Non-GAAP operating income</t>
  </si>
  <si>
    <t>Non-GAAP operating expenses</t>
  </si>
  <si>
    <t>Three Months Ended</t>
  </si>
  <si>
    <t>Revenues:</t>
  </si>
  <si>
    <t>Operating Expenses:</t>
  </si>
  <si>
    <t>Market Services</t>
  </si>
  <si>
    <t>Information Services</t>
  </si>
  <si>
    <t>Total Information Services revenues</t>
  </si>
  <si>
    <t xml:space="preserve">Condensed Consolidated Balance Sheets </t>
  </si>
  <si>
    <t>Non-GAAP diluted earnings per share</t>
  </si>
  <si>
    <t>Per share information:</t>
  </si>
  <si>
    <t>Operating Expenses to Non-GAAP Net Income, Diluted Earnings Per Share, Operating Income, and Operating Expenses</t>
  </si>
  <si>
    <t>Total non-GAAP adjustments</t>
  </si>
  <si>
    <t>Common stock</t>
  </si>
  <si>
    <t>Additional paid-in capital</t>
  </si>
  <si>
    <t>Common stock in treasury, at cost</t>
  </si>
  <si>
    <t>Accumulated other comprehensive loss</t>
  </si>
  <si>
    <t>Retained earnings</t>
  </si>
  <si>
    <t>Quarterly Key Drivers Detail</t>
  </si>
  <si>
    <t/>
  </si>
  <si>
    <t>U.S. Equity Options</t>
  </si>
  <si>
    <t>Total industry average daily volume (in millions)</t>
  </si>
  <si>
    <t>Cash Equity Trading</t>
  </si>
  <si>
    <t>Matched share volume (in billions)</t>
  </si>
  <si>
    <t>Average daily number of equity trades</t>
  </si>
  <si>
    <t>Total average daily value of shares traded (in billions)</t>
  </si>
  <si>
    <t>Initial public offerings</t>
  </si>
  <si>
    <t>New listings</t>
  </si>
  <si>
    <t>Number of listed companies</t>
  </si>
  <si>
    <t>Market Technology</t>
  </si>
  <si>
    <t>Index Licensing and Services revenues</t>
  </si>
  <si>
    <t>Nasdaq stockholders' equity:</t>
  </si>
  <si>
    <t>Non-GAAP net income attributable to Nasdaq</t>
  </si>
  <si>
    <t>Equity Derivative Trading and Clearing Revenues</t>
  </si>
  <si>
    <t>Transaction-based expenses:</t>
  </si>
  <si>
    <t xml:space="preserve">      Total net equity derivative trading and clearing revenues</t>
  </si>
  <si>
    <t>Cash Equity Trading Revenues</t>
  </si>
  <si>
    <t xml:space="preserve">      Total net cash equity trading revenues</t>
  </si>
  <si>
    <t>Total Net Market Services revenues</t>
  </si>
  <si>
    <t>Total Market Services revenues less transaction-based expenses</t>
  </si>
  <si>
    <t>Revenues less transaction-based expenses</t>
  </si>
  <si>
    <t>Equity Derivative Trading and Clearing</t>
  </si>
  <si>
    <t>Total average daily volume fixed income contracts</t>
  </si>
  <si>
    <t>Exchanges that comprise Nasdaq Nordic and Nasdaq Baltic</t>
  </si>
  <si>
    <t>Data Products revenues</t>
  </si>
  <si>
    <t>Nasdaq BX Options Market matched market share</t>
  </si>
  <si>
    <t>Total matched market share executed on Nasdaq's exchanges</t>
  </si>
  <si>
    <t>Total market share executed on Nasdaq's exchanges</t>
  </si>
  <si>
    <t>Restructuring charges</t>
  </si>
  <si>
    <t xml:space="preserve">U.S. fixed income notional trading volume (in billions) </t>
  </si>
  <si>
    <t>Net loss attributable to noncontrolling interests</t>
  </si>
  <si>
    <t>Nasdaq Nordic and Nasdaq Baltic options and futures</t>
  </si>
  <si>
    <t>Total U.S.-listed securities</t>
  </si>
  <si>
    <t>Total industry average daily share volume (in billions)</t>
  </si>
  <si>
    <t>Nasdaq Nordic and Nasdaq Baltic securities</t>
  </si>
  <si>
    <t xml:space="preserve"> Total U.S. Fixed Income</t>
  </si>
  <si>
    <t>Nasdaq Nordic and Nasdaq Baltic fixed income</t>
  </si>
  <si>
    <t>Corporate Solutions revenues</t>
  </si>
  <si>
    <t>Nasdaq, Inc.</t>
  </si>
  <si>
    <t xml:space="preserve"> MARKET SERVICES REVENUES</t>
  </si>
  <si>
    <t xml:space="preserve"> INFORMATION SERVICES REVENUES</t>
  </si>
  <si>
    <t xml:space="preserve">Total non-GAAP adjustments </t>
  </si>
  <si>
    <t>Cash dividends declared per common share</t>
  </si>
  <si>
    <t>Basic</t>
  </si>
  <si>
    <t xml:space="preserve">  Revenues less transaction-based expenses</t>
  </si>
  <si>
    <r>
      <t xml:space="preserve">Amortization expense of acquired intangible assets </t>
    </r>
    <r>
      <rPr>
        <vertAlign val="superscript"/>
        <sz val="10"/>
        <rFont val="Verdana"/>
        <family val="2"/>
      </rPr>
      <t>(1)</t>
    </r>
  </si>
  <si>
    <t>Other investment income</t>
  </si>
  <si>
    <t>Deferred tax liabilities</t>
  </si>
  <si>
    <t>Deferred tax assets</t>
  </si>
  <si>
    <t xml:space="preserve">Revenues less transaction-based expenses </t>
  </si>
  <si>
    <t>December 31,</t>
  </si>
  <si>
    <t>U.S. GAAP operating income</t>
  </si>
  <si>
    <t>U.S. GAAP operating expenses</t>
  </si>
  <si>
    <t>Trade Management Services Revenues</t>
  </si>
  <si>
    <t xml:space="preserve">Fixed Income and Commodities Trading and Clearing Revenues </t>
  </si>
  <si>
    <t>Nasdaq PHLX Options Market matched market share</t>
  </si>
  <si>
    <t>Fixed Income and Commodities Trading and Clearing</t>
  </si>
  <si>
    <t xml:space="preserve">       Total net fixed income and commodities trading and clearing revenues</t>
  </si>
  <si>
    <t>Total Corporate Services revenues</t>
  </si>
  <si>
    <t xml:space="preserve"> MARKET TECHNOLOGY REVENUES</t>
  </si>
  <si>
    <t>Listings Services revenues</t>
  </si>
  <si>
    <t xml:space="preserve"> CORPORATE SERVICES REVENUES</t>
  </si>
  <si>
    <t>Corporate Services</t>
  </si>
  <si>
    <t xml:space="preserve">Market Technology </t>
  </si>
  <si>
    <r>
      <t xml:space="preserve">Regulatory matters </t>
    </r>
    <r>
      <rPr>
        <vertAlign val="superscript"/>
        <sz val="10"/>
        <rFont val="Verdana"/>
        <family val="2"/>
      </rPr>
      <t>(4)</t>
    </r>
  </si>
  <si>
    <t>Net income (loss) from unconsolidated investees</t>
  </si>
  <si>
    <t>Income (loss) before income taxes</t>
  </si>
  <si>
    <t xml:space="preserve">Net income (loss) </t>
  </si>
  <si>
    <t>Net income (loss) attributable to Nasdaq</t>
  </si>
  <si>
    <t>Basic earnings (loss) per share</t>
  </si>
  <si>
    <t>Diluted earnings (loss) per share</t>
  </si>
  <si>
    <t>Asset impairment charges</t>
  </si>
  <si>
    <t>U.S. GAAP net income (loss) attributable to Nasdaq</t>
  </si>
  <si>
    <r>
      <t xml:space="preserve">Executive compensation </t>
    </r>
    <r>
      <rPr>
        <vertAlign val="superscript"/>
        <sz val="10"/>
        <rFont val="Verdana"/>
        <family val="2"/>
      </rPr>
      <t>(6)</t>
    </r>
  </si>
  <si>
    <r>
      <t xml:space="preserve">Executive compensation </t>
    </r>
    <r>
      <rPr>
        <vertAlign val="superscript"/>
        <sz val="10"/>
        <rFont val="Verdana"/>
        <family val="2"/>
      </rPr>
      <t>(5)</t>
    </r>
  </si>
  <si>
    <r>
      <t xml:space="preserve">Sublease loss reserve </t>
    </r>
    <r>
      <rPr>
        <vertAlign val="superscript"/>
        <sz val="10"/>
        <rFont val="Verdana"/>
        <family val="2"/>
      </rPr>
      <t>(7)</t>
    </r>
  </si>
  <si>
    <r>
      <t xml:space="preserve">Asset impairment charges </t>
    </r>
    <r>
      <rPr>
        <vertAlign val="superscript"/>
        <sz val="10"/>
        <rFont val="Verdana"/>
        <family val="2"/>
      </rPr>
      <t>(4)</t>
    </r>
  </si>
  <si>
    <r>
      <t xml:space="preserve">Regulatory matter </t>
    </r>
    <r>
      <rPr>
        <vertAlign val="superscript"/>
        <sz val="10"/>
        <rFont val="Verdana"/>
        <family val="2"/>
      </rPr>
      <t>(5)</t>
    </r>
  </si>
  <si>
    <t>U.S. GAAP diluted earnings (loss) per share</t>
  </si>
  <si>
    <t>Adjustment to GAAP loss per share to include fully diluted 
   weighted average shares</t>
  </si>
  <si>
    <t xml:space="preserve">Income tax provision (benefit) </t>
  </si>
  <si>
    <t xml:space="preserve">   for earnings (loss) per share:</t>
  </si>
  <si>
    <t>Condensed Consolidated Statements of Income (Loss)</t>
  </si>
  <si>
    <r>
      <t xml:space="preserve">Regulatory matter </t>
    </r>
    <r>
      <rPr>
        <vertAlign val="superscript"/>
        <sz val="10"/>
        <rFont val="Verdana"/>
        <family val="2"/>
      </rPr>
      <t>(4)</t>
    </r>
  </si>
  <si>
    <t>ETP assets under management (AUM) tracking Nasdaq indexes (in billions)</t>
  </si>
  <si>
    <t>Total non-trading segment revenues</t>
  </si>
  <si>
    <t>%</t>
  </si>
  <si>
    <t>Total 
Variance</t>
  </si>
  <si>
    <t>Organic 
Impact</t>
  </si>
  <si>
    <t>Total Variance Impact Analysis</t>
  </si>
  <si>
    <t>The Nasdaq Options Market matched market share</t>
  </si>
  <si>
    <t>Market share reported to the FINRA/Nasdaq Trade Reporting Facility</t>
  </si>
  <si>
    <t>Nasdaq</t>
  </si>
  <si>
    <r>
      <t xml:space="preserve">Acquisition 
Impact </t>
    </r>
    <r>
      <rPr>
        <b/>
        <vertAlign val="superscript"/>
        <sz val="10"/>
        <rFont val="Verdana"/>
        <family val="2"/>
      </rPr>
      <t>(1)</t>
    </r>
  </si>
  <si>
    <r>
      <t xml:space="preserve">FX Impact 
@ Prior Year Rates </t>
    </r>
    <r>
      <rPr>
        <b/>
        <vertAlign val="superscript"/>
        <sz val="10"/>
        <rFont val="Verdana"/>
        <family val="2"/>
      </rPr>
      <t>(2)</t>
    </r>
  </si>
  <si>
    <t>$</t>
  </si>
  <si>
    <t>Total Nasdaq stockholders' equity</t>
  </si>
  <si>
    <r>
      <t xml:space="preserve"> Diluted </t>
    </r>
    <r>
      <rPr>
        <vertAlign val="superscript"/>
        <sz val="10"/>
        <rFont val="Verdana"/>
        <family val="2"/>
      </rPr>
      <t>(1)</t>
    </r>
  </si>
  <si>
    <t>Weighted-average diluted common shares outstanding</t>
  </si>
  <si>
    <t>March 31,</t>
  </si>
  <si>
    <r>
      <t xml:space="preserve">Other </t>
    </r>
    <r>
      <rPr>
        <vertAlign val="superscript"/>
        <sz val="10"/>
        <rFont val="Verdana"/>
        <family val="2"/>
      </rPr>
      <t>(8)</t>
    </r>
  </si>
  <si>
    <r>
      <t xml:space="preserve">Non-GAAP adjustment to the income tax provision </t>
    </r>
    <r>
      <rPr>
        <vertAlign val="superscript"/>
        <sz val="10"/>
        <rFont val="Verdana"/>
        <family val="2"/>
      </rPr>
      <t>(9)</t>
    </r>
  </si>
  <si>
    <r>
      <t xml:space="preserve">Sublease loss reserve </t>
    </r>
    <r>
      <rPr>
        <vertAlign val="superscript"/>
        <sz val="10"/>
        <rFont val="Verdana"/>
        <family val="2"/>
      </rPr>
      <t>(6)</t>
    </r>
  </si>
  <si>
    <r>
      <t>Non-GAAP operating margin</t>
    </r>
    <r>
      <rPr>
        <b/>
        <vertAlign val="superscript"/>
        <sz val="10"/>
        <rFont val="Verdana"/>
        <family val="2"/>
      </rPr>
      <t xml:space="preserve"> (8)</t>
    </r>
  </si>
  <si>
    <r>
      <t xml:space="preserve">Merger and strategic initiatives </t>
    </r>
    <r>
      <rPr>
        <vertAlign val="superscript"/>
        <sz val="10"/>
        <rFont val="Verdana"/>
        <family val="2"/>
      </rPr>
      <t>(2)</t>
    </r>
  </si>
  <si>
    <r>
      <t xml:space="preserve">Restructuring charges </t>
    </r>
    <r>
      <rPr>
        <vertAlign val="superscript"/>
        <sz val="10"/>
        <rFont val="Verdana"/>
        <family val="2"/>
      </rPr>
      <t>(3)</t>
    </r>
  </si>
  <si>
    <t>Current portion of debt obligations</t>
  </si>
  <si>
    <r>
      <t xml:space="preserve">Nasdaq ISE Options Market matched market share </t>
    </r>
    <r>
      <rPr>
        <vertAlign val="superscript"/>
        <sz val="10"/>
        <rFont val="Verdana"/>
        <family val="2"/>
      </rPr>
      <t>(1)</t>
    </r>
  </si>
  <si>
    <r>
      <t>Nasdaq GEMX Options Market matched market share</t>
    </r>
    <r>
      <rPr>
        <vertAlign val="superscript"/>
        <sz val="10"/>
        <rFont val="Verdana"/>
        <family val="2"/>
      </rPr>
      <t xml:space="preserve"> (1)</t>
    </r>
  </si>
  <si>
    <r>
      <t xml:space="preserve">Nasdaq MRX Options Market matched market share </t>
    </r>
    <r>
      <rPr>
        <vertAlign val="superscript"/>
        <sz val="10"/>
        <rFont val="Verdana"/>
        <family val="2"/>
      </rPr>
      <t>(1)</t>
    </r>
  </si>
  <si>
    <r>
      <t>Total order value (in millions)</t>
    </r>
    <r>
      <rPr>
        <vertAlign val="superscript"/>
        <sz val="10"/>
        <rFont val="Verdana"/>
        <family val="2"/>
      </rPr>
      <t>(10)</t>
    </r>
  </si>
  <si>
    <r>
      <t>Order intake (in millions)</t>
    </r>
    <r>
      <rPr>
        <vertAlign val="superscript"/>
        <sz val="10"/>
        <rFont val="Verdana"/>
        <family val="2"/>
      </rPr>
      <t>(9)</t>
    </r>
  </si>
  <si>
    <r>
      <t>Exchanges that comprise Nasdaq Nordic and Nasdaq Baltic</t>
    </r>
    <r>
      <rPr>
        <vertAlign val="superscript"/>
        <sz val="10"/>
        <rFont val="Verdana"/>
        <family val="2"/>
      </rPr>
      <t>(8)</t>
    </r>
  </si>
  <si>
    <r>
      <t>Nasdaq</t>
    </r>
    <r>
      <rPr>
        <vertAlign val="superscript"/>
        <sz val="10"/>
        <rFont val="Verdana"/>
        <family val="2"/>
      </rPr>
      <t>(7)</t>
    </r>
  </si>
  <si>
    <r>
      <t>Exchanges that comprise Nasdaq Nordic and Nasdaq Baltic</t>
    </r>
    <r>
      <rPr>
        <vertAlign val="superscript"/>
        <sz val="10"/>
        <rFont val="Verdana"/>
        <family val="2"/>
      </rPr>
      <t>(6)</t>
    </r>
  </si>
  <si>
    <r>
      <t>Nasdaq</t>
    </r>
    <r>
      <rPr>
        <vertAlign val="superscript"/>
        <sz val="10"/>
        <rFont val="Verdana"/>
        <family val="2"/>
      </rPr>
      <t>(5)</t>
    </r>
  </si>
  <si>
    <r>
      <t>Power contracts cleared (TWh)</t>
    </r>
    <r>
      <rPr>
        <vertAlign val="superscript"/>
        <sz val="10"/>
        <rFont val="Verdana"/>
        <family val="2"/>
      </rPr>
      <t>(4)</t>
    </r>
  </si>
  <si>
    <r>
      <t>Total market share</t>
    </r>
    <r>
      <rPr>
        <vertAlign val="superscript"/>
        <sz val="10"/>
        <rFont val="Verdana"/>
        <family val="2"/>
      </rPr>
      <t>(3)</t>
    </r>
  </si>
  <si>
    <r>
      <t>Total average daily volume options and futures contracts</t>
    </r>
    <r>
      <rPr>
        <vertAlign val="superscript"/>
        <sz val="10"/>
        <rFont val="Verdana"/>
        <family val="2"/>
      </rPr>
      <t>(2)</t>
    </r>
  </si>
  <si>
    <t>The Nasdaq Stock Market matched market share</t>
  </si>
  <si>
    <t>Nasdaq PSX matched market share</t>
  </si>
  <si>
    <t>Nasdaq BX matched market share</t>
  </si>
  <si>
    <t>Commodities</t>
  </si>
  <si>
    <t>Number of licensed ETPs</t>
  </si>
  <si>
    <r>
      <t>U.S. GAAP operating margin</t>
    </r>
    <r>
      <rPr>
        <b/>
        <vertAlign val="superscript"/>
        <sz val="10"/>
        <rFont val="Verdana"/>
        <family val="2"/>
      </rPr>
      <t xml:space="preserve"> (7)</t>
    </r>
  </si>
  <si>
    <t>(1) Due to the net loss for the quarter ended December 31, 2016, the diluted earnings (loss) per share calculation excludes 5.7 million of employee stock awards as they were antidilutive.</t>
  </si>
  <si>
    <t xml:space="preserve">Reconciliation of U.S. GAAP Net Income (Loss), Diluted Earnings (Loss) Per Share, Operating Income and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</si>
</sst>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_(&quot;$&quot;* \(#,##0\);_(&quot;$&quot;* &quot;-&quot;_);_(@_)"/>
    <numFmt numFmtId="44" formatCode="_(&quot;$&quot;* #,##0.00_);_(&quot;$&quot;* \(#,##0.00\);_(&quot;$&quot;* &quot;-&quot;??_);_(@_)"/>
    <numFmt numFmtId="43" formatCode="_(* #,##0.00_);_(* \(#,##0.00\);_(* &quot;-&quot;??_);_(@_)"/>
    <numFmt numFmtId="164" formatCode="General_)"/>
    <numFmt numFmtId="165" formatCode="_(* #,##0.0_);_(* \(#,##0.0\);_(* &quot;-&quot;??_);_(@_)"/>
    <numFmt numFmtId="166" formatCode="_(* #,##0_);_(* \(#,##0\);_(* &quot;-&quot;??_);_(@_)"/>
    <numFmt numFmtId="167" formatCode="_(&quot;$&quot;* #,##0_);_(&quot;$&quot;* \(#,##0\);_(&quot;$&quot;* &quot;-&quot;??_);_(@_)"/>
    <numFmt numFmtId="168" formatCode="_(&quot;$&quot;* #,##0_);_(&quot;$&quot;* \(#,##0\);_(&quot;$&quot;* &quot;-&quot;?_);_(@_)"/>
    <numFmt numFmtId="169" formatCode="_(&quot;$&quot;* #,##0.0_);_(&quot;$&quot;* \(#,##0.0\);_(&quot;$&quot;* &quot;-&quot;?_);_(@_)"/>
    <numFmt numFmtId="170" formatCode="_(* #,##0.000_);_(* \(#,##0.000\);_(* &quot;-&quot;??_);_(@_)"/>
    <numFmt numFmtId="171" formatCode="#,##0.0_);\(#,##0.0\)"/>
    <numFmt numFmtId="172" formatCode="_(&quot;$&quot;* #,##0.0_);_(&quot;$&quot;* \(#,##0.0\);_(&quot;$&quot;* &quot;-&quot;??_);_(@_)"/>
    <numFmt numFmtId="173" formatCode="#,##0,_);\(#,##0,\)"/>
    <numFmt numFmtId="174" formatCode="_(* #,##0_);_(* \(#,##0\);_(* &quot;-&quot;?_);_(@_)"/>
    <numFmt numFmtId="175" formatCode="_(* #,##0.00000000_);_(* \(#,##0.00000000\);_(* &quot;-&quot;??_);_(@_)"/>
    <numFmt numFmtId="176" formatCode="_(* #,##0.0_);_(* \(#,##0.0\);_(* &quot;-&quot;?_);_(@_)"/>
    <numFmt numFmtId="177" formatCode="0.00_);\(0.00\)"/>
    <numFmt numFmtId="178" formatCode="0.0%"/>
    <numFmt numFmtId="179" formatCode="0.0"/>
    <numFmt numFmtId="180" formatCode="_(* #,##0.00_);_(* \(#,##0.00\);_(* &quot;-&quot;?_);_(@_)"/>
    <numFmt numFmtId="181" formatCode="_(&quot;$&quot;\ #,##0.0_);_(&quot;$&quot;* \(#,##0.0\);_(&quot;$&quot;* &quot;-&quot;??_);_(@_)"/>
    <numFmt numFmtId="182" formatCode="_(&quot;$&quot;\ #,##0_);_(&quot;$&quot;* \(#,##0\);_(&quot;$&quot;* &quot;-&quot;??_);_(@_)"/>
    <numFmt numFmtId="183" formatCode="0%\ ;\(0%\)"/>
  </numFmts>
  <fonts count="64">
    <font>
      <sz val="11"/>
      <color theme="1"/>
      <name val="Calibri"/>
      <family val="2"/>
      <scheme val="minor"/>
    </font>
    <font>
      <sz val="11"/>
      <color theme="1"/>
      <name val="Calibri"/>
      <family val="2"/>
      <scheme val="minor"/>
    </font>
    <font>
      <sz val="8"/>
      <name val="TimesNewRomanPS"/>
    </font>
    <font>
      <b/>
      <sz val="10"/>
      <name val="Verdana"/>
      <family val="2"/>
    </font>
    <font>
      <sz val="10"/>
      <name val="Verdana"/>
      <family val="2"/>
    </font>
    <font>
      <i/>
      <sz val="8"/>
      <name val="Verdana"/>
      <family val="2"/>
    </font>
    <font>
      <sz val="10"/>
      <name val="Arial"/>
      <family val="2"/>
    </font>
    <font>
      <b/>
      <i/>
      <sz val="8"/>
      <name val="Verdana"/>
      <family val="2"/>
    </font>
    <font>
      <u val="singleAccounting"/>
      <sz val="10"/>
      <name val="Verdana"/>
      <family val="2"/>
    </font>
    <font>
      <b/>
      <i/>
      <sz val="10"/>
      <name val="Verdana"/>
      <family val="2"/>
    </font>
    <font>
      <b/>
      <i/>
      <u val="singleAccounting"/>
      <sz val="10"/>
      <name val="Verdana"/>
      <family val="2"/>
    </font>
    <font>
      <sz val="10"/>
      <name val="Courier"/>
      <family val="3"/>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10"/>
      <name val="MS Sans Serif"/>
      <family val="2"/>
    </font>
    <font>
      <sz val="9"/>
      <name val="MS Sans Serif"/>
      <family val="2"/>
    </font>
    <font>
      <b/>
      <sz val="10"/>
      <name val="MS Sans Serif"/>
      <family val="2"/>
    </font>
    <font>
      <i/>
      <sz val="10"/>
      <name val="Verdana"/>
      <family val="2"/>
    </font>
    <font>
      <sz val="10"/>
      <name val="Times New Roman"/>
      <family val="1"/>
    </font>
    <font>
      <b/>
      <sz val="10"/>
      <name val="Times New Roman"/>
      <family val="1"/>
    </font>
    <font>
      <sz val="10"/>
      <color indexed="9"/>
      <name val="Verdana"/>
      <family val="2"/>
    </font>
    <font>
      <b/>
      <vertAlign val="superscript"/>
      <sz val="10"/>
      <name val="Verdana"/>
      <family val="2"/>
    </font>
    <font>
      <b/>
      <u/>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i/>
      <u/>
      <sz val="10"/>
      <name val="Verdana"/>
      <family val="2"/>
    </font>
    <font>
      <vertAlign val="superscript"/>
      <sz val="7.5"/>
      <name val="Verdana"/>
      <family val="2"/>
    </font>
    <font>
      <sz val="9"/>
      <name val="Verdana"/>
      <family val="2"/>
    </font>
    <font>
      <vertAlign val="superscript"/>
      <sz val="10"/>
      <name val="Verdana"/>
      <family val="2"/>
    </font>
    <font>
      <b/>
      <sz val="10"/>
      <color rgb="FFFF0000"/>
      <name val="Verdana"/>
      <family val="2"/>
    </font>
    <font>
      <b/>
      <sz val="10"/>
      <name val="Arial Unicode MS"/>
      <family val="2"/>
    </font>
    <font>
      <sz val="11"/>
      <color indexed="9"/>
      <name val="Calibri"/>
      <family val="2"/>
    </font>
    <font>
      <sz val="10"/>
      <name val="Arial Unicode MS"/>
      <family val="2"/>
    </font>
    <font>
      <sz val="10"/>
      <color theme="1"/>
      <name val="Calibri"/>
      <family val="2"/>
      <scheme val="minor"/>
    </font>
    <font>
      <u val="doubleAccounting"/>
      <sz val="10"/>
      <name val="Verdana"/>
      <family val="2"/>
    </font>
    <font>
      <sz val="11"/>
      <color rgb="FF000000"/>
      <name val="Calibri"/>
      <family val="2"/>
      <scheme val="minor"/>
    </font>
  </fonts>
  <fills count="27">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mediumGray">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7">
    <border>
      <left/>
      <right/>
      <top/>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9"/>
      </top>
      <bottom/>
      <diagonal/>
    </border>
    <border>
      <left/>
      <right/>
      <top/>
      <bottom style="thin">
        <color indexed="9"/>
      </bottom>
      <diagonal/>
    </border>
    <border>
      <left/>
      <right style="thin">
        <color indexed="9"/>
      </right>
      <top/>
      <bottom/>
      <diagonal/>
    </border>
    <border>
      <left style="thin">
        <color indexed="9"/>
      </left>
      <right/>
      <top style="thin">
        <color indexed="9"/>
      </top>
      <bottom style="thin">
        <color indexed="64"/>
      </bottom>
      <diagonal/>
    </border>
    <border>
      <left style="thin">
        <color indexed="9"/>
      </left>
      <right/>
      <top/>
      <bottom style="thin">
        <color indexed="64"/>
      </bottom>
      <diagonal/>
    </border>
  </borders>
  <cellStyleXfs count="335">
    <xf numFmtId="0" fontId="0" fillId="0" borderId="0"/>
    <xf numFmtId="164" fontId="2" fillId="0" borderId="0"/>
    <xf numFmtId="43" fontId="6" fillId="0" borderId="0" applyFont="0" applyFill="0" applyBorder="0" applyAlignment="0" applyProtection="0"/>
    <xf numFmtId="44" fontId="6" fillId="0" borderId="0" applyFont="0" applyFill="0" applyBorder="0" applyAlignment="0" applyProtection="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3" fillId="0" borderId="0"/>
    <xf numFmtId="0" fontId="14" fillId="0" borderId="0"/>
    <xf numFmtId="0" fontId="15" fillId="2" borderId="0"/>
    <xf numFmtId="0" fontId="14" fillId="0" borderId="0"/>
    <xf numFmtId="0" fontId="16"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3" borderId="0"/>
    <xf numFmtId="0" fontId="18" fillId="0" borderId="0"/>
    <xf numFmtId="0" fontId="15" fillId="2" borderId="0"/>
    <xf numFmtId="0" fontId="14" fillId="3"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3" borderId="0"/>
    <xf numFmtId="0" fontId="19" fillId="3" borderId="0"/>
    <xf numFmtId="0" fontId="19" fillId="3" borderId="0"/>
    <xf numFmtId="0" fontId="19" fillId="3" borderId="0"/>
    <xf numFmtId="0" fontId="19" fillId="3" borderId="0"/>
    <xf numFmtId="0" fontId="12" fillId="0" borderId="0"/>
    <xf numFmtId="0" fontId="14" fillId="0" borderId="0"/>
    <xf numFmtId="0" fontId="12" fillId="0" borderId="0"/>
    <xf numFmtId="0" fontId="14" fillId="2" borderId="0"/>
    <xf numFmtId="0" fontId="19" fillId="0" borderId="0"/>
    <xf numFmtId="0" fontId="14" fillId="2" borderId="0"/>
    <xf numFmtId="0" fontId="14" fillId="0" borderId="0"/>
    <xf numFmtId="0" fontId="19" fillId="3" borderId="0"/>
    <xf numFmtId="0" fontId="19" fillId="3" borderId="0"/>
    <xf numFmtId="0" fontId="19" fillId="4" borderId="0"/>
    <xf numFmtId="0" fontId="19" fillId="4" borderId="0"/>
    <xf numFmtId="0" fontId="19" fillId="4" borderId="0"/>
    <xf numFmtId="0" fontId="19" fillId="4" borderId="0"/>
    <xf numFmtId="0" fontId="19" fillId="4" borderId="0"/>
    <xf numFmtId="0" fontId="20" fillId="0" borderId="0"/>
    <xf numFmtId="0" fontId="19" fillId="0" borderId="0"/>
    <xf numFmtId="0" fontId="14" fillId="0" borderId="0"/>
    <xf numFmtId="0" fontId="21" fillId="0" borderId="0"/>
    <xf numFmtId="0" fontId="14" fillId="0" borderId="0"/>
    <xf numFmtId="0" fontId="21" fillId="0" borderId="0"/>
    <xf numFmtId="0" fontId="22" fillId="0" borderId="0"/>
    <xf numFmtId="0" fontId="14" fillId="0" borderId="0"/>
    <xf numFmtId="0" fontId="23" fillId="0" borderId="0"/>
    <xf numFmtId="0" fontId="19" fillId="0" borderId="0"/>
    <xf numFmtId="0" fontId="14" fillId="0" borderId="0"/>
    <xf numFmtId="0" fontId="21" fillId="0" borderId="0"/>
    <xf numFmtId="0" fontId="14" fillId="0" borderId="0"/>
    <xf numFmtId="0" fontId="14" fillId="0" borderId="0"/>
    <xf numFmtId="0" fontId="24" fillId="0" borderId="0"/>
    <xf numFmtId="0" fontId="24" fillId="0" borderId="0"/>
    <xf numFmtId="0" fontId="19" fillId="0" borderId="0"/>
    <xf numFmtId="0" fontId="19" fillId="0" borderId="0"/>
    <xf numFmtId="0" fontId="15" fillId="2" borderId="0"/>
    <xf numFmtId="0" fontId="24" fillId="0" borderId="0"/>
    <xf numFmtId="0" fontId="24" fillId="0" borderId="0"/>
    <xf numFmtId="0" fontId="19" fillId="0" borderId="0"/>
    <xf numFmtId="0" fontId="14" fillId="3" borderId="0"/>
    <xf numFmtId="0" fontId="25" fillId="0" borderId="0"/>
    <xf numFmtId="0" fontId="14" fillId="0" borderId="0"/>
    <xf numFmtId="0" fontId="15" fillId="2" borderId="0"/>
    <xf numFmtId="0" fontId="19" fillId="3" borderId="0"/>
    <xf numFmtId="0" fontId="12" fillId="0" borderId="0"/>
    <xf numFmtId="0" fontId="14" fillId="3" borderId="0"/>
    <xf numFmtId="0" fontId="12" fillId="0" borderId="0"/>
    <xf numFmtId="0" fontId="13" fillId="0" borderId="0"/>
    <xf numFmtId="0" fontId="14" fillId="0" borderId="0"/>
    <xf numFmtId="0" fontId="15" fillId="2" borderId="0"/>
    <xf numFmtId="0" fontId="14" fillId="0" borderId="0"/>
    <xf numFmtId="0" fontId="16"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3" borderId="0"/>
    <xf numFmtId="0" fontId="18" fillId="0" borderId="0"/>
    <xf numFmtId="0" fontId="15" fillId="2" borderId="0"/>
    <xf numFmtId="0" fontId="14" fillId="3"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3" borderId="0"/>
    <xf numFmtId="0" fontId="19" fillId="3" borderId="0"/>
    <xf numFmtId="0" fontId="19" fillId="3" borderId="0"/>
    <xf numFmtId="0" fontId="19" fillId="3" borderId="0"/>
    <xf numFmtId="0" fontId="19" fillId="3" borderId="0"/>
    <xf numFmtId="0" fontId="12" fillId="0" borderId="0"/>
    <xf numFmtId="0" fontId="14" fillId="0" borderId="0"/>
    <xf numFmtId="0" fontId="12" fillId="0" borderId="0"/>
    <xf numFmtId="0" fontId="14" fillId="2" borderId="0"/>
    <xf numFmtId="0" fontId="19" fillId="0" borderId="0"/>
    <xf numFmtId="0" fontId="14" fillId="2" borderId="0"/>
    <xf numFmtId="0" fontId="14" fillId="0" borderId="0"/>
    <xf numFmtId="0" fontId="19" fillId="3" borderId="0"/>
    <xf numFmtId="0" fontId="19" fillId="3" borderId="0"/>
    <xf numFmtId="0" fontId="19" fillId="4" borderId="0"/>
    <xf numFmtId="0" fontId="19" fillId="4" borderId="0"/>
    <xf numFmtId="0" fontId="19" fillId="4" borderId="0"/>
    <xf numFmtId="0" fontId="19" fillId="4" borderId="0"/>
    <xf numFmtId="0" fontId="19" fillId="4" borderId="0"/>
    <xf numFmtId="0" fontId="20" fillId="0" borderId="0"/>
    <xf numFmtId="0" fontId="19" fillId="0" borderId="0"/>
    <xf numFmtId="0" fontId="26" fillId="3" borderId="0"/>
    <xf numFmtId="0" fontId="26" fillId="3" borderId="0"/>
    <xf numFmtId="0" fontId="23" fillId="0" borderId="0"/>
    <xf numFmtId="0" fontId="22" fillId="0" borderId="0"/>
    <xf numFmtId="0" fontId="23" fillId="0" borderId="0"/>
    <xf numFmtId="0" fontId="19" fillId="0" borderId="0"/>
    <xf numFmtId="0" fontId="21" fillId="0" borderId="0"/>
    <xf numFmtId="0" fontId="19" fillId="0" borderId="0"/>
    <xf numFmtId="0" fontId="23" fillId="0" borderId="0"/>
    <xf numFmtId="0" fontId="19" fillId="0" borderId="0"/>
    <xf numFmtId="0" fontId="23" fillId="0" borderId="0"/>
    <xf numFmtId="0" fontId="24" fillId="0" borderId="0"/>
    <xf numFmtId="0" fontId="24" fillId="0" borderId="0"/>
    <xf numFmtId="0" fontId="19" fillId="0" borderId="0"/>
    <xf numFmtId="0" fontId="19" fillId="0" borderId="0"/>
    <xf numFmtId="0" fontId="15" fillId="2" borderId="0"/>
    <xf numFmtId="0" fontId="24" fillId="0" borderId="0"/>
    <xf numFmtId="0" fontId="24" fillId="0" borderId="0"/>
    <xf numFmtId="0" fontId="19" fillId="0" borderId="0"/>
    <xf numFmtId="0" fontId="14" fillId="3" borderId="0"/>
    <xf numFmtId="0" fontId="25" fillId="0" borderId="0"/>
    <xf numFmtId="0" fontId="14" fillId="0" borderId="0"/>
    <xf numFmtId="0" fontId="15" fillId="2" borderId="0"/>
    <xf numFmtId="0" fontId="19" fillId="3" borderId="0"/>
    <xf numFmtId="0" fontId="12" fillId="0" borderId="0"/>
    <xf numFmtId="0" fontId="14" fillId="3" borderId="0"/>
    <xf numFmtId="0" fontId="12" fillId="0" borderId="0"/>
    <xf numFmtId="0" fontId="13" fillId="0" borderId="0"/>
    <xf numFmtId="0" fontId="14" fillId="0" borderId="0"/>
    <xf numFmtId="0" fontId="15" fillId="2" borderId="0"/>
    <xf numFmtId="0" fontId="14" fillId="0" borderId="0"/>
    <xf numFmtId="0" fontId="16"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3" borderId="0"/>
    <xf numFmtId="0" fontId="18" fillId="0" borderId="0"/>
    <xf numFmtId="0" fontId="15" fillId="2" borderId="0"/>
    <xf numFmtId="0" fontId="14" fillId="3"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3" borderId="0"/>
    <xf numFmtId="0" fontId="19" fillId="3" borderId="0"/>
    <xf numFmtId="0" fontId="19" fillId="3" borderId="0"/>
    <xf numFmtId="0" fontId="19" fillId="3" borderId="0"/>
    <xf numFmtId="0" fontId="19" fillId="3" borderId="0"/>
    <xf numFmtId="0" fontId="12" fillId="0" borderId="0"/>
    <xf numFmtId="0" fontId="14" fillId="0" borderId="0"/>
    <xf numFmtId="0" fontId="12" fillId="0" borderId="0"/>
    <xf numFmtId="0" fontId="14" fillId="2" borderId="0"/>
    <xf numFmtId="0" fontId="19" fillId="0" borderId="0"/>
    <xf numFmtId="0" fontId="14" fillId="2" borderId="0"/>
    <xf numFmtId="0" fontId="14" fillId="0" borderId="0"/>
    <xf numFmtId="0" fontId="19" fillId="3" borderId="0"/>
    <xf numFmtId="0" fontId="19" fillId="3" borderId="0"/>
    <xf numFmtId="0" fontId="19" fillId="4" borderId="0"/>
    <xf numFmtId="0" fontId="19" fillId="4" borderId="0"/>
    <xf numFmtId="0" fontId="19" fillId="4" borderId="0"/>
    <xf numFmtId="0" fontId="19" fillId="4" borderId="0"/>
    <xf numFmtId="0" fontId="19" fillId="4" borderId="0"/>
    <xf numFmtId="0" fontId="20" fillId="0" borderId="0"/>
    <xf numFmtId="0" fontId="19" fillId="0" borderId="0"/>
    <xf numFmtId="0" fontId="14" fillId="0" borderId="0"/>
    <xf numFmtId="0" fontId="21" fillId="0" borderId="0"/>
    <xf numFmtId="0" fontId="19" fillId="0" borderId="0"/>
    <xf numFmtId="0" fontId="19" fillId="0" borderId="0"/>
    <xf numFmtId="0" fontId="21" fillId="0" borderId="0"/>
    <xf numFmtId="0" fontId="19" fillId="0" borderId="0"/>
    <xf numFmtId="0" fontId="23" fillId="0" borderId="0"/>
    <xf numFmtId="0" fontId="19" fillId="0" borderId="0"/>
    <xf numFmtId="0" fontId="23" fillId="0" borderId="0"/>
    <xf numFmtId="0" fontId="22" fillId="0" borderId="0"/>
    <xf numFmtId="0" fontId="22" fillId="0" borderId="0"/>
    <xf numFmtId="0" fontId="26" fillId="3" borderId="0"/>
    <xf numFmtId="0" fontId="26" fillId="3" borderId="0"/>
    <xf numFmtId="0" fontId="23" fillId="0" borderId="0"/>
    <xf numFmtId="0" fontId="23" fillId="0" borderId="0"/>
    <xf numFmtId="0" fontId="14" fillId="0" borderId="0"/>
    <xf numFmtId="0" fontId="14" fillId="0" borderId="0"/>
    <xf numFmtId="0" fontId="23" fillId="0" borderId="0"/>
    <xf numFmtId="0" fontId="19" fillId="0" borderId="0"/>
    <xf numFmtId="0" fontId="14" fillId="0" borderId="0"/>
    <xf numFmtId="0" fontId="14" fillId="0" borderId="0"/>
    <xf numFmtId="0" fontId="14" fillId="0" borderId="0"/>
    <xf numFmtId="0" fontId="14" fillId="0" borderId="0"/>
    <xf numFmtId="0" fontId="24" fillId="0" borderId="0"/>
    <xf numFmtId="0" fontId="24" fillId="0" borderId="0"/>
    <xf numFmtId="0" fontId="19" fillId="0" borderId="0"/>
    <xf numFmtId="0" fontId="19" fillId="0" borderId="0"/>
    <xf numFmtId="0" fontId="15" fillId="2" borderId="0"/>
    <xf numFmtId="0" fontId="24" fillId="0" borderId="0"/>
    <xf numFmtId="0" fontId="24" fillId="0" borderId="0"/>
    <xf numFmtId="0" fontId="19" fillId="0" borderId="0"/>
    <xf numFmtId="0" fontId="14" fillId="3" borderId="0"/>
    <xf numFmtId="0" fontId="25" fillId="0" borderId="0"/>
    <xf numFmtId="0" fontId="14" fillId="0" borderId="0"/>
    <xf numFmtId="0" fontId="15" fillId="2" borderId="0"/>
    <xf numFmtId="0" fontId="19" fillId="3" borderId="0"/>
    <xf numFmtId="0" fontId="12" fillId="0" borderId="0"/>
    <xf numFmtId="0" fontId="14" fillId="3" borderId="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164" fontId="2" fillId="0" borderId="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37" fontId="28" fillId="0" borderId="0" applyFont="0" applyBorder="0" applyAlignment="0"/>
    <xf numFmtId="0" fontId="29" fillId="0" borderId="5">
      <alignment horizontal="center"/>
    </xf>
    <xf numFmtId="3" fontId="27" fillId="0" borderId="0" applyFont="0" applyFill="0" applyBorder="0" applyAlignment="0" applyProtection="0"/>
    <xf numFmtId="0" fontId="27" fillId="5" borderId="0" applyNumberFormat="0" applyFont="0" applyBorder="0" applyAlignment="0" applyProtection="0"/>
    <xf numFmtId="0" fontId="6" fillId="0" borderId="0"/>
    <xf numFmtId="0" fontId="6" fillId="0" borderId="0"/>
    <xf numFmtId="9" fontId="2" fillId="0" borderId="0" applyFont="0" applyFill="0" applyBorder="0" applyAlignment="0" applyProtection="0"/>
    <xf numFmtId="0" fontId="36" fillId="2"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38" fillId="6" borderId="0" applyNumberFormat="0" applyBorder="0" applyAlignment="0" applyProtection="0"/>
    <xf numFmtId="0" fontId="39" fillId="4" borderId="13" applyNumberFormat="0" applyAlignment="0" applyProtection="0"/>
    <xf numFmtId="0" fontId="40" fillId="23" borderId="14" applyNumberFormat="0" applyAlignment="0" applyProtection="0"/>
    <xf numFmtId="0" fontId="41" fillId="0" borderId="0" applyNumberFormat="0" applyFill="0" applyBorder="0" applyAlignment="0" applyProtection="0"/>
    <xf numFmtId="0" fontId="42" fillId="7" borderId="0" applyNumberFormat="0" applyBorder="0" applyAlignment="0" applyProtection="0"/>
    <xf numFmtId="0" fontId="43" fillId="0" borderId="15" applyNumberFormat="0" applyFill="0" applyAlignment="0" applyProtection="0"/>
    <xf numFmtId="0" fontId="44" fillId="0" borderId="16" applyNumberFormat="0" applyFill="0" applyAlignment="0" applyProtection="0"/>
    <xf numFmtId="0" fontId="45" fillId="0" borderId="17" applyNumberFormat="0" applyFill="0" applyAlignment="0" applyProtection="0"/>
    <xf numFmtId="0" fontId="45" fillId="0" borderId="0" applyNumberFormat="0" applyFill="0" applyBorder="0" applyAlignment="0" applyProtection="0"/>
    <xf numFmtId="0" fontId="46" fillId="10" borderId="13" applyNumberFormat="0" applyAlignment="0" applyProtection="0"/>
    <xf numFmtId="0" fontId="47" fillId="0" borderId="18" applyNumberFormat="0" applyFill="0" applyAlignment="0" applyProtection="0"/>
    <xf numFmtId="0" fontId="48" fillId="24" borderId="0" applyNumberFormat="0" applyBorder="0" applyAlignment="0" applyProtection="0"/>
    <xf numFmtId="0" fontId="6" fillId="25" borderId="19" applyNumberFormat="0" applyFont="0" applyAlignment="0" applyProtection="0"/>
    <xf numFmtId="0" fontId="49" fillId="4" borderId="20" applyNumberFormat="0" applyAlignment="0" applyProtection="0"/>
    <xf numFmtId="0" fontId="50" fillId="0" borderId="0" applyNumberFormat="0" applyFill="0" applyBorder="0" applyAlignment="0" applyProtection="0"/>
    <xf numFmtId="0" fontId="51" fillId="0" borderId="21" applyNumberFormat="0" applyFill="0" applyAlignment="0" applyProtection="0"/>
    <xf numFmtId="0" fontId="52" fillId="0" borderId="0" applyNumberFormat="0" applyFill="0" applyBorder="0" applyAlignment="0" applyProtection="0"/>
    <xf numFmtId="43" fontId="1" fillId="0" borderId="0" applyFont="0" applyFill="0" applyBorder="0" applyAlignment="0" applyProtection="0"/>
    <xf numFmtId="0" fontId="6" fillId="0" borderId="0"/>
    <xf numFmtId="0" fontId="6" fillId="0" borderId="0">
      <alignment vertical="top"/>
    </xf>
    <xf numFmtId="44" fontId="1" fillId="0" borderId="0" applyFont="0" applyFill="0" applyBorder="0" applyAlignment="0" applyProtection="0"/>
    <xf numFmtId="0" fontId="11" fillId="0" borderId="0"/>
    <xf numFmtId="0" fontId="6" fillId="0" borderId="0"/>
    <xf numFmtId="43" fontId="6"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59" fillId="0" borderId="0" applyFont="0" applyFill="0" applyBorder="0" applyAlignment="0" applyProtection="0"/>
    <xf numFmtId="43" fontId="6" fillId="0" borderId="0" applyFont="0" applyFill="0" applyBorder="0" applyAlignment="0" applyProtection="0"/>
    <xf numFmtId="0" fontId="1" fillId="0" borderId="0"/>
    <xf numFmtId="0" fontId="6" fillId="0" borderId="0"/>
    <xf numFmtId="164" fontId="2" fillId="0" borderId="0"/>
    <xf numFmtId="0" fontId="6" fillId="0" borderId="0"/>
    <xf numFmtId="0" fontId="60" fillId="0" borderId="0"/>
    <xf numFmtId="0" fontId="60" fillId="0" borderId="0"/>
    <xf numFmtId="9" fontId="6" fillId="0" borderId="0" applyFont="0" applyFill="0" applyBorder="0" applyAlignment="0" applyProtection="0"/>
    <xf numFmtId="9" fontId="1" fillId="0" borderId="0" applyFont="0" applyFill="0" applyBorder="0" applyAlignment="0" applyProtection="0"/>
  </cellStyleXfs>
  <cellXfs count="388">
    <xf numFmtId="0" fontId="0" fillId="0" borderId="0" xfId="0"/>
    <xf numFmtId="164" fontId="4" fillId="0" borderId="0" xfId="1" applyFont="1" applyFill="1"/>
    <xf numFmtId="165" fontId="4" fillId="0" borderId="2" xfId="2" applyNumberFormat="1" applyFont="1" applyFill="1" applyBorder="1" applyAlignment="1">
      <alignment horizontal="right"/>
    </xf>
    <xf numFmtId="166" fontId="8" fillId="0" borderId="3" xfId="2" applyNumberFormat="1" applyFont="1" applyFill="1" applyBorder="1"/>
    <xf numFmtId="166" fontId="4" fillId="0" borderId="0" xfId="2" applyNumberFormat="1" applyFont="1" applyFill="1" applyBorder="1"/>
    <xf numFmtId="165" fontId="4" fillId="0" borderId="0" xfId="2" applyNumberFormat="1" applyFont="1" applyFill="1" applyBorder="1" applyAlignment="1">
      <alignment horizontal="left"/>
    </xf>
    <xf numFmtId="164" fontId="3" fillId="0" borderId="0" xfId="1" applyFont="1" applyFill="1" applyBorder="1" applyAlignment="1"/>
    <xf numFmtId="166" fontId="10" fillId="0" borderId="0" xfId="2" applyNumberFormat="1" applyFont="1" applyFill="1" applyBorder="1" applyAlignment="1">
      <alignment horizontal="right"/>
    </xf>
    <xf numFmtId="166" fontId="3" fillId="0" borderId="0" xfId="2" applyNumberFormat="1" applyFont="1" applyFill="1"/>
    <xf numFmtId="165" fontId="3" fillId="0" borderId="0" xfId="2" applyNumberFormat="1" applyFont="1" applyFill="1"/>
    <xf numFmtId="167" fontId="4" fillId="0" borderId="0" xfId="253" applyNumberFormat="1" applyFont="1" applyFill="1" applyBorder="1"/>
    <xf numFmtId="165" fontId="4" fillId="0" borderId="0" xfId="2" applyNumberFormat="1" applyFont="1" applyFill="1" applyAlignment="1"/>
    <xf numFmtId="165" fontId="3" fillId="0" borderId="0" xfId="2" applyNumberFormat="1" applyFont="1" applyFill="1" applyAlignment="1" applyProtection="1">
      <protection locked="0"/>
    </xf>
    <xf numFmtId="165" fontId="4" fillId="0" borderId="0" xfId="2" applyNumberFormat="1" applyFont="1" applyFill="1" applyBorder="1"/>
    <xf numFmtId="166" fontId="4" fillId="0" borderId="1" xfId="2" applyNumberFormat="1" applyFont="1" applyFill="1" applyBorder="1"/>
    <xf numFmtId="166" fontId="4" fillId="0" borderId="0" xfId="2" applyNumberFormat="1" applyFont="1" applyFill="1"/>
    <xf numFmtId="165" fontId="4" fillId="0" borderId="0" xfId="2" applyNumberFormat="1" applyFont="1" applyFill="1"/>
    <xf numFmtId="174" fontId="4" fillId="0" borderId="0" xfId="2" applyNumberFormat="1" applyFont="1" applyFill="1" applyBorder="1"/>
    <xf numFmtId="0" fontId="4" fillId="0" borderId="0" xfId="268" applyFont="1" applyFill="1"/>
    <xf numFmtId="0" fontId="4" fillId="0" borderId="0" xfId="268" applyFont="1" applyFill="1" applyAlignment="1">
      <alignment horizontal="left" indent="2"/>
    </xf>
    <xf numFmtId="174" fontId="4" fillId="0" borderId="0" xfId="268" applyNumberFormat="1" applyFont="1" applyFill="1"/>
    <xf numFmtId="176" fontId="4" fillId="0" borderId="0" xfId="268" applyNumberFormat="1" applyFont="1" applyFill="1"/>
    <xf numFmtId="0" fontId="4" fillId="0" borderId="0" xfId="268" applyFont="1" applyFill="1" applyBorder="1"/>
    <xf numFmtId="0" fontId="3" fillId="0" borderId="0" xfId="268" applyFont="1" applyFill="1" applyBorder="1" applyAlignment="1">
      <alignment vertical="center"/>
    </xf>
    <xf numFmtId="168" fontId="4" fillId="0" borderId="8" xfId="268" applyNumberFormat="1" applyFont="1" applyFill="1" applyBorder="1" applyAlignment="1">
      <alignment vertical="center"/>
    </xf>
    <xf numFmtId="169" fontId="4" fillId="0" borderId="0" xfId="268" applyNumberFormat="1" applyFont="1" applyFill="1" applyBorder="1" applyAlignment="1">
      <alignment vertical="center"/>
    </xf>
    <xf numFmtId="0" fontId="3" fillId="0" borderId="0" xfId="268" applyFont="1" applyFill="1" applyAlignment="1">
      <alignment vertical="center"/>
    </xf>
    <xf numFmtId="0" fontId="3" fillId="0" borderId="0" xfId="268" applyFont="1" applyFill="1" applyBorder="1"/>
    <xf numFmtId="169" fontId="4" fillId="0" borderId="0" xfId="268" applyNumberFormat="1" applyFont="1" applyFill="1" applyBorder="1"/>
    <xf numFmtId="0" fontId="35" fillId="0" borderId="0" xfId="268" applyFont="1" applyFill="1"/>
    <xf numFmtId="43" fontId="4" fillId="0" borderId="0" xfId="268" applyNumberFormat="1" applyFont="1" applyFill="1"/>
    <xf numFmtId="168" fontId="4" fillId="0" borderId="0" xfId="268" applyNumberFormat="1" applyFont="1" applyFill="1"/>
    <xf numFmtId="176" fontId="4" fillId="0" borderId="0" xfId="2" applyNumberFormat="1" applyFont="1" applyFill="1"/>
    <xf numFmtId="168" fontId="4" fillId="0" borderId="0" xfId="268" applyNumberFormat="1" applyFont="1" applyFill="1" applyBorder="1" applyAlignment="1">
      <alignment vertical="center"/>
    </xf>
    <xf numFmtId="168" fontId="3" fillId="0" borderId="0" xfId="268" applyNumberFormat="1" applyFont="1" applyFill="1" applyAlignment="1">
      <alignment vertical="center"/>
    </xf>
    <xf numFmtId="165" fontId="3" fillId="0" borderId="0" xfId="2" applyNumberFormat="1" applyFont="1" applyFill="1" applyBorder="1"/>
    <xf numFmtId="9" fontId="4" fillId="0" borderId="0" xfId="257" applyNumberFormat="1" applyFont="1" applyFill="1" applyBorder="1"/>
    <xf numFmtId="176" fontId="4" fillId="0" borderId="0" xfId="2" applyNumberFormat="1" applyFont="1" applyFill="1" applyBorder="1"/>
    <xf numFmtId="0" fontId="3" fillId="0" borderId="0" xfId="268" applyFont="1" applyFill="1"/>
    <xf numFmtId="172" fontId="4" fillId="0" borderId="0" xfId="268" applyNumberFormat="1" applyFont="1" applyFill="1" applyBorder="1"/>
    <xf numFmtId="174" fontId="4" fillId="0" borderId="0" xfId="2" applyNumberFormat="1" applyFont="1" applyFill="1"/>
    <xf numFmtId="164" fontId="4" fillId="0" borderId="0" xfId="1" applyFont="1" applyFill="1" applyAlignment="1"/>
    <xf numFmtId="169" fontId="4" fillId="0" borderId="0" xfId="268" applyNumberFormat="1" applyFont="1" applyFill="1"/>
    <xf numFmtId="9" fontId="4" fillId="0" borderId="0" xfId="257" applyFont="1" applyFill="1"/>
    <xf numFmtId="171" fontId="4" fillId="0" borderId="0" xfId="2" applyNumberFormat="1" applyFont="1" applyFill="1"/>
    <xf numFmtId="171" fontId="31" fillId="0" borderId="0" xfId="2" applyNumberFormat="1" applyFont="1" applyFill="1"/>
    <xf numFmtId="166" fontId="31" fillId="0" borderId="0" xfId="2" applyNumberFormat="1" applyFont="1" applyFill="1"/>
    <xf numFmtId="0" fontId="4" fillId="0" borderId="0" xfId="267" applyFont="1" applyFill="1"/>
    <xf numFmtId="165" fontId="3" fillId="0" borderId="0" xfId="250" applyNumberFormat="1" applyFont="1" applyFill="1"/>
    <xf numFmtId="164" fontId="3" fillId="0" borderId="0" xfId="1" applyFont="1" applyFill="1" applyAlignment="1"/>
    <xf numFmtId="165" fontId="4" fillId="0" borderId="0" xfId="2" applyNumberFormat="1" applyFont="1" applyFill="1" applyAlignment="1" applyProtection="1">
      <alignment horizontal="right"/>
      <protection locked="0"/>
    </xf>
    <xf numFmtId="164" fontId="4" fillId="0" borderId="0" xfId="1" applyFont="1" applyFill="1" applyBorder="1" applyAlignment="1"/>
    <xf numFmtId="165" fontId="4" fillId="0" borderId="0" xfId="2" applyNumberFormat="1" applyFont="1" applyFill="1" applyAlignment="1">
      <alignment horizontal="right"/>
    </xf>
    <xf numFmtId="165" fontId="4" fillId="0" borderId="0" xfId="2" applyNumberFormat="1" applyFont="1" applyFill="1" applyBorder="1" applyAlignment="1" applyProtection="1">
      <alignment horizontal="right"/>
      <protection locked="0"/>
    </xf>
    <xf numFmtId="171" fontId="4" fillId="0" borderId="9" xfId="2" applyNumberFormat="1" applyFont="1" applyFill="1" applyBorder="1"/>
    <xf numFmtId="0" fontId="31" fillId="0" borderId="0" xfId="267" applyFont="1" applyFill="1"/>
    <xf numFmtId="0" fontId="4" fillId="0" borderId="0" xfId="267" applyFont="1" applyFill="1" applyAlignment="1">
      <alignment horizontal="center"/>
    </xf>
    <xf numFmtId="0" fontId="32" fillId="0" borderId="0" xfId="267" applyFont="1" applyFill="1"/>
    <xf numFmtId="0" fontId="3" fillId="0" borderId="0" xfId="267" applyFont="1" applyFill="1"/>
    <xf numFmtId="0" fontId="33" fillId="0" borderId="0" xfId="267" applyFont="1" applyFill="1"/>
    <xf numFmtId="0" fontId="31" fillId="0" borderId="0" xfId="267" applyFont="1" applyFill="1" applyAlignment="1">
      <alignment horizontal="center"/>
    </xf>
    <xf numFmtId="0" fontId="4" fillId="0" borderId="0" xfId="267" applyFont="1" applyFill="1" applyAlignment="1">
      <alignment horizontal="left"/>
    </xf>
    <xf numFmtId="171" fontId="31" fillId="0" borderId="0" xfId="267" applyNumberFormat="1" applyFont="1" applyFill="1"/>
    <xf numFmtId="172" fontId="4" fillId="0" borderId="0" xfId="253" applyNumberFormat="1" applyFont="1" applyFill="1"/>
    <xf numFmtId="43" fontId="4" fillId="0" borderId="0" xfId="2" applyFont="1" applyFill="1"/>
    <xf numFmtId="173" fontId="4" fillId="0" borderId="0" xfId="267" applyNumberFormat="1" applyFont="1" applyFill="1" applyBorder="1"/>
    <xf numFmtId="173" fontId="4" fillId="0" borderId="0" xfId="267" applyNumberFormat="1" applyFont="1" applyFill="1"/>
    <xf numFmtId="170" fontId="31" fillId="0" borderId="0" xfId="267" applyNumberFormat="1" applyFont="1" applyFill="1"/>
    <xf numFmtId="0" fontId="4" fillId="0" borderId="0" xfId="267" applyFont="1" applyFill="1" applyBorder="1"/>
    <xf numFmtId="175" fontId="4" fillId="0" borderId="0" xfId="2" applyNumberFormat="1" applyFont="1" applyFill="1"/>
    <xf numFmtId="174" fontId="31" fillId="0" borderId="0" xfId="267" applyNumberFormat="1" applyFont="1" applyFill="1"/>
    <xf numFmtId="166" fontId="3" fillId="0" borderId="0" xfId="2" applyNumberFormat="1" applyFont="1" applyFill="1" applyBorder="1" applyAlignment="1">
      <alignment horizontal="right"/>
    </xf>
    <xf numFmtId="0" fontId="3" fillId="0" borderId="0" xfId="267" applyFont="1" applyFill="1" applyAlignment="1">
      <alignment horizontal="left"/>
    </xf>
    <xf numFmtId="167" fontId="4" fillId="0" borderId="0" xfId="268" applyNumberFormat="1" applyFont="1" applyFill="1" applyBorder="1"/>
    <xf numFmtId="0" fontId="4" fillId="0" borderId="0" xfId="313" applyFont="1" applyFill="1" applyAlignment="1"/>
    <xf numFmtId="166" fontId="4" fillId="0" borderId="0" xfId="2" applyNumberFormat="1" applyFont="1" applyFill="1" applyBorder="1" applyAlignment="1">
      <alignment horizontal="right"/>
    </xf>
    <xf numFmtId="167" fontId="4" fillId="0" borderId="2" xfId="314" applyNumberFormat="1" applyFont="1" applyFill="1" applyBorder="1"/>
    <xf numFmtId="174" fontId="4" fillId="0" borderId="1" xfId="268" applyNumberFormat="1" applyFont="1" applyFill="1" applyBorder="1"/>
    <xf numFmtId="164" fontId="3" fillId="0" borderId="0" xfId="1" applyFont="1" applyFill="1" applyAlignment="1">
      <alignment horizontal="center"/>
    </xf>
    <xf numFmtId="0" fontId="3" fillId="0" borderId="0" xfId="267" applyFont="1" applyFill="1" applyAlignment="1">
      <alignment horizontal="center"/>
    </xf>
    <xf numFmtId="168" fontId="4" fillId="0" borderId="0" xfId="268" applyNumberFormat="1" applyFont="1" applyFill="1" applyBorder="1"/>
    <xf numFmtId="166" fontId="4" fillId="0" borderId="2" xfId="2" applyNumberFormat="1" applyFont="1" applyFill="1" applyBorder="1" applyAlignment="1">
      <alignment horizontal="right"/>
    </xf>
    <xf numFmtId="166" fontId="8" fillId="0" borderId="4" xfId="2" applyNumberFormat="1" applyFont="1" applyFill="1" applyBorder="1"/>
    <xf numFmtId="166" fontId="8" fillId="0" borderId="2" xfId="2" applyNumberFormat="1" applyFont="1" applyFill="1" applyBorder="1"/>
    <xf numFmtId="166" fontId="4" fillId="0" borderId="2" xfId="2" applyNumberFormat="1" applyFont="1" applyFill="1" applyBorder="1"/>
    <xf numFmtId="166" fontId="8" fillId="0" borderId="2" xfId="2" applyNumberFormat="1" applyFont="1" applyFill="1" applyBorder="1" applyAlignment="1">
      <alignment horizontal="right"/>
    </xf>
    <xf numFmtId="166" fontId="4" fillId="0" borderId="0" xfId="2" applyNumberFormat="1" applyFont="1" applyFill="1" applyBorder="1"/>
    <xf numFmtId="165" fontId="4" fillId="0" borderId="0" xfId="2" applyNumberFormat="1" applyFont="1" applyFill="1"/>
    <xf numFmtId="165" fontId="4" fillId="0" borderId="0" xfId="2" applyNumberFormat="1" applyFont="1" applyFill="1" applyBorder="1"/>
    <xf numFmtId="0" fontId="4" fillId="0" borderId="0" xfId="268" applyFont="1" applyFill="1" applyBorder="1" applyAlignment="1">
      <alignment horizontal="left" indent="2"/>
    </xf>
    <xf numFmtId="165" fontId="4" fillId="0" borderId="0" xfId="2" applyNumberFormat="1" applyFont="1" applyFill="1" applyAlignment="1">
      <alignment horizontal="left"/>
    </xf>
    <xf numFmtId="164" fontId="3" fillId="0" borderId="0" xfId="1" applyFont="1" applyFill="1" applyBorder="1" applyAlignment="1">
      <alignment horizontal="left"/>
    </xf>
    <xf numFmtId="165" fontId="3" fillId="0" borderId="0" xfId="2" applyNumberFormat="1" applyFont="1" applyFill="1" applyAlignment="1">
      <alignment horizontal="left"/>
    </xf>
    <xf numFmtId="166" fontId="4" fillId="0" borderId="3" xfId="2" applyNumberFormat="1" applyFont="1" applyFill="1" applyBorder="1"/>
    <xf numFmtId="166" fontId="8" fillId="0" borderId="22" xfId="2" applyNumberFormat="1" applyFont="1" applyFill="1" applyBorder="1"/>
    <xf numFmtId="166" fontId="8" fillId="0" borderId="23" xfId="2" applyNumberFormat="1" applyFont="1" applyFill="1" applyBorder="1"/>
    <xf numFmtId="165" fontId="4" fillId="0" borderId="0" xfId="2" applyNumberFormat="1" applyFont="1" applyFill="1" applyBorder="1" applyAlignment="1">
      <alignment horizontal="right"/>
    </xf>
    <xf numFmtId="164" fontId="4" fillId="0" borderId="0" xfId="1" applyFont="1" applyFill="1" applyBorder="1"/>
    <xf numFmtId="166" fontId="8" fillId="0" borderId="4" xfId="2" applyNumberFormat="1" applyFont="1" applyFill="1" applyBorder="1" applyAlignment="1">
      <alignment horizontal="right"/>
    </xf>
    <xf numFmtId="165" fontId="3" fillId="0" borderId="0" xfId="2" quotePrefix="1" applyNumberFormat="1" applyFont="1" applyFill="1" applyBorder="1" applyAlignment="1" applyProtection="1">
      <alignment horizontal="center"/>
      <protection locked="0"/>
    </xf>
    <xf numFmtId="0" fontId="55" fillId="0" borderId="0" xfId="268" applyFont="1" applyFill="1"/>
    <xf numFmtId="165" fontId="55" fillId="0" borderId="0" xfId="2" applyNumberFormat="1" applyFont="1" applyFill="1"/>
    <xf numFmtId="0" fontId="0" fillId="0" borderId="0" xfId="0" applyFill="1"/>
    <xf numFmtId="0" fontId="3" fillId="0" borderId="0" xfId="2" applyNumberFormat="1" applyFont="1" applyFill="1" applyAlignment="1">
      <alignment horizontal="left"/>
    </xf>
    <xf numFmtId="166" fontId="8" fillId="0" borderId="0" xfId="2" applyNumberFormat="1" applyFont="1" applyFill="1" applyBorder="1"/>
    <xf numFmtId="165" fontId="4" fillId="26" borderId="0" xfId="2" applyNumberFormat="1" applyFont="1" applyFill="1" applyAlignment="1" applyProtection="1">
      <protection locked="0"/>
    </xf>
    <xf numFmtId="44" fontId="4" fillId="26" borderId="0" xfId="253" applyNumberFormat="1" applyFont="1" applyFill="1" applyBorder="1"/>
    <xf numFmtId="44" fontId="4" fillId="26" borderId="0" xfId="253" applyFont="1" applyFill="1"/>
    <xf numFmtId="0" fontId="3" fillId="0" borderId="0" xfId="268" applyFont="1" applyFill="1" applyAlignment="1">
      <alignment horizontal="center"/>
    </xf>
    <xf numFmtId="164" fontId="3" fillId="0" borderId="0" xfId="1" applyFont="1" applyFill="1" applyAlignment="1">
      <alignment horizontal="center"/>
    </xf>
    <xf numFmtId="0" fontId="4" fillId="0" borderId="0" xfId="313" applyFont="1" applyFill="1">
      <alignment vertical="top"/>
    </xf>
    <xf numFmtId="42" fontId="4" fillId="0" borderId="0" xfId="313" applyNumberFormat="1" applyFont="1" applyFill="1">
      <alignment vertical="top"/>
    </xf>
    <xf numFmtId="0" fontId="54" fillId="0" borderId="0" xfId="313" applyFont="1" applyFill="1" applyAlignment="1">
      <alignment horizontal="left" vertical="top" indent="2"/>
    </xf>
    <xf numFmtId="165" fontId="3" fillId="26" borderId="0" xfId="2" applyNumberFormat="1" applyFont="1" applyFill="1"/>
    <xf numFmtId="166" fontId="4" fillId="26" borderId="1" xfId="2" applyNumberFormat="1" applyFont="1" applyFill="1" applyBorder="1"/>
    <xf numFmtId="166" fontId="4" fillId="26" borderId="0" xfId="2" applyNumberFormat="1" applyFont="1" applyFill="1" applyBorder="1"/>
    <xf numFmtId="165" fontId="9" fillId="26" borderId="0" xfId="2" applyNumberFormat="1" applyFont="1" applyFill="1"/>
    <xf numFmtId="168" fontId="4" fillId="26" borderId="0" xfId="253" applyNumberFormat="1" applyFont="1" applyFill="1" applyBorder="1"/>
    <xf numFmtId="165" fontId="4" fillId="26" borderId="0" xfId="2" applyNumberFormat="1" applyFont="1" applyFill="1" applyBorder="1" applyAlignment="1" applyProtection="1">
      <protection locked="0"/>
    </xf>
    <xf numFmtId="0" fontId="61" fillId="0" borderId="0" xfId="0" applyFont="1" applyFill="1"/>
    <xf numFmtId="165" fontId="3" fillId="0" borderId="0" xfId="2" applyNumberFormat="1" applyFont="1" applyFill="1" applyBorder="1" applyAlignment="1">
      <alignment horizontal="center"/>
    </xf>
    <xf numFmtId="0" fontId="3" fillId="0" borderId="0" xfId="268" applyFont="1" applyFill="1" applyAlignment="1">
      <alignment horizontal="center"/>
    </xf>
    <xf numFmtId="166" fontId="4" fillId="0" borderId="0" xfId="311" applyNumberFormat="1" applyFont="1" applyFill="1" applyBorder="1"/>
    <xf numFmtId="166" fontId="4" fillId="0" borderId="0" xfId="311" applyNumberFormat="1" applyFont="1" applyFill="1"/>
    <xf numFmtId="165" fontId="3" fillId="0" borderId="0" xfId="2" applyNumberFormat="1" applyFont="1" applyFill="1"/>
    <xf numFmtId="174" fontId="4" fillId="0" borderId="0" xfId="268" applyNumberFormat="1" applyFont="1" applyFill="1" applyBorder="1"/>
    <xf numFmtId="176" fontId="4" fillId="0" borderId="0" xfId="268" applyNumberFormat="1" applyFont="1" applyFill="1" applyBorder="1"/>
    <xf numFmtId="165" fontId="4" fillId="0" borderId="0" xfId="2" applyNumberFormat="1" applyFont="1" applyFill="1"/>
    <xf numFmtId="0" fontId="4" fillId="0" borderId="0" xfId="268" applyFont="1" applyFill="1"/>
    <xf numFmtId="0" fontId="4" fillId="0" borderId="0" xfId="268" applyFont="1" applyFill="1" applyAlignment="1">
      <alignment horizontal="left" indent="2"/>
    </xf>
    <xf numFmtId="176" fontId="4" fillId="0" borderId="0" xfId="268" applyNumberFormat="1" applyFont="1" applyFill="1"/>
    <xf numFmtId="0" fontId="4" fillId="0" borderId="0" xfId="313" applyFont="1" applyFill="1" applyAlignment="1"/>
    <xf numFmtId="182" fontId="4" fillId="0" borderId="0" xfId="313" applyNumberFormat="1" applyFont="1" applyFill="1" applyAlignment="1"/>
    <xf numFmtId="165" fontId="3" fillId="0" borderId="0" xfId="2" applyNumberFormat="1" applyFont="1" applyFill="1" applyBorder="1" applyAlignment="1">
      <alignment horizontal="center"/>
    </xf>
    <xf numFmtId="0" fontId="3" fillId="0" borderId="0" xfId="268" applyFont="1" applyFill="1" applyAlignment="1">
      <alignment horizontal="center"/>
    </xf>
    <xf numFmtId="164" fontId="3" fillId="0" borderId="0" xfId="1" applyFont="1" applyFill="1" applyAlignment="1">
      <alignment horizontal="center"/>
    </xf>
    <xf numFmtId="165" fontId="9" fillId="0" borderId="0" xfId="2" applyNumberFormat="1" applyFont="1" applyFill="1" applyAlignment="1">
      <alignment horizontal="left"/>
    </xf>
    <xf numFmtId="0" fontId="3" fillId="0" borderId="0" xfId="268" applyFont="1" applyFill="1" applyAlignment="1">
      <alignment horizontal="center"/>
    </xf>
    <xf numFmtId="0" fontId="4" fillId="26" borderId="0" xfId="313" applyFont="1" applyFill="1" applyAlignment="1"/>
    <xf numFmtId="0" fontId="53" fillId="26" borderId="0" xfId="313" applyFont="1" applyFill="1" applyAlignment="1"/>
    <xf numFmtId="167" fontId="4" fillId="26" borderId="0" xfId="253" applyNumberFormat="1" applyFont="1" applyFill="1" applyBorder="1"/>
    <xf numFmtId="166" fontId="4" fillId="0" borderId="4" xfId="2" applyNumberFormat="1" applyFont="1" applyFill="1" applyBorder="1" applyAlignment="1">
      <alignment horizontal="right"/>
    </xf>
    <xf numFmtId="167" fontId="62" fillId="0" borderId="3" xfId="3" applyNumberFormat="1" applyFont="1" applyFill="1" applyBorder="1"/>
    <xf numFmtId="0" fontId="3" fillId="0" borderId="0" xfId="268" applyFont="1" applyFill="1" applyAlignment="1">
      <alignment horizontal="center"/>
    </xf>
    <xf numFmtId="166" fontId="31" fillId="0" borderId="0" xfId="311" applyNumberFormat="1" applyFont="1" applyFill="1"/>
    <xf numFmtId="166" fontId="31" fillId="0" borderId="0" xfId="267" applyNumberFormat="1" applyFont="1" applyFill="1"/>
    <xf numFmtId="166" fontId="4" fillId="0" borderId="9" xfId="311" applyNumberFormat="1" applyFont="1" applyFill="1" applyBorder="1"/>
    <xf numFmtId="166" fontId="4" fillId="0" borderId="9" xfId="311" applyNumberFormat="1" applyFont="1" applyFill="1" applyBorder="1" applyAlignment="1">
      <alignment horizontal="right"/>
    </xf>
    <xf numFmtId="166" fontId="31" fillId="0" borderId="0" xfId="311" applyNumberFormat="1" applyFont="1" applyFill="1" applyBorder="1"/>
    <xf numFmtId="166" fontId="4" fillId="0" borderId="0" xfId="311" applyNumberFormat="1" applyFont="1" applyFill="1" applyBorder="1" applyAlignment="1">
      <alignment horizontal="right"/>
    </xf>
    <xf numFmtId="166" fontId="4" fillId="0" borderId="24" xfId="311" applyNumberFormat="1" applyFont="1" applyFill="1" applyBorder="1"/>
    <xf numFmtId="166" fontId="4" fillId="0" borderId="24" xfId="311" applyNumberFormat="1" applyFont="1" applyFill="1" applyBorder="1" applyAlignment="1">
      <alignment horizontal="right"/>
    </xf>
    <xf numFmtId="171" fontId="4" fillId="0" borderId="0" xfId="2" quotePrefix="1" applyNumberFormat="1" applyFont="1" applyFill="1" applyBorder="1" applyAlignment="1">
      <alignment horizontal="center"/>
    </xf>
    <xf numFmtId="166" fontId="4" fillId="0" borderId="0" xfId="311" applyNumberFormat="1" applyFont="1" applyFill="1" applyAlignment="1">
      <alignment horizontal="center"/>
    </xf>
    <xf numFmtId="165" fontId="3" fillId="26" borderId="0" xfId="2" applyNumberFormat="1" applyFont="1" applyFill="1" applyBorder="1" applyAlignment="1">
      <alignment horizontal="center"/>
    </xf>
    <xf numFmtId="165" fontId="4" fillId="26" borderId="0" xfId="2" applyNumberFormat="1" applyFont="1" applyFill="1" applyAlignment="1"/>
    <xf numFmtId="168" fontId="4" fillId="26" borderId="0" xfId="268" applyNumberFormat="1" applyFont="1" applyFill="1" applyBorder="1"/>
    <xf numFmtId="0" fontId="4" fillId="26" borderId="0" xfId="268" applyFont="1" applyFill="1"/>
    <xf numFmtId="174" fontId="4" fillId="26" borderId="0" xfId="268" applyNumberFormat="1" applyFont="1" applyFill="1"/>
    <xf numFmtId="174" fontId="4" fillId="26" borderId="7" xfId="2" applyNumberFormat="1" applyFont="1" applyFill="1" applyBorder="1"/>
    <xf numFmtId="176" fontId="4" fillId="26" borderId="0" xfId="2" applyNumberFormat="1" applyFont="1" applyFill="1"/>
    <xf numFmtId="168" fontId="4" fillId="26" borderId="8" xfId="268" applyNumberFormat="1" applyFont="1" applyFill="1" applyBorder="1" applyAlignment="1">
      <alignment vertical="center"/>
    </xf>
    <xf numFmtId="168" fontId="4" fillId="26" borderId="0" xfId="268" applyNumberFormat="1" applyFont="1" applyFill="1" applyBorder="1" applyAlignment="1">
      <alignment vertical="center"/>
    </xf>
    <xf numFmtId="166" fontId="4" fillId="26" borderId="0" xfId="311" applyNumberFormat="1" applyFont="1" applyFill="1"/>
    <xf numFmtId="165" fontId="3" fillId="26" borderId="0" xfId="2" quotePrefix="1" applyNumberFormat="1" applyFont="1" applyFill="1" applyBorder="1" applyAlignment="1" applyProtection="1">
      <alignment horizontal="center"/>
      <protection locked="0"/>
    </xf>
    <xf numFmtId="172" fontId="4" fillId="26" borderId="0" xfId="268" applyNumberFormat="1" applyFont="1" applyFill="1" applyBorder="1"/>
    <xf numFmtId="174" fontId="4" fillId="26" borderId="0" xfId="268" applyNumberFormat="1" applyFont="1" applyFill="1" applyBorder="1"/>
    <xf numFmtId="166" fontId="4" fillId="26" borderId="0" xfId="311" applyNumberFormat="1" applyFont="1" applyFill="1" applyBorder="1"/>
    <xf numFmtId="171" fontId="31" fillId="26" borderId="0" xfId="2" applyNumberFormat="1" applyFont="1" applyFill="1"/>
    <xf numFmtId="171" fontId="3" fillId="26" borderId="0" xfId="2" quotePrefix="1" applyNumberFormat="1" applyFont="1" applyFill="1" applyBorder="1" applyAlignment="1">
      <alignment horizontal="center"/>
    </xf>
    <xf numFmtId="164" fontId="3" fillId="26" borderId="0" xfId="1" applyFont="1" applyFill="1" applyAlignment="1">
      <alignment horizontal="center"/>
    </xf>
    <xf numFmtId="171" fontId="4" fillId="26" borderId="9" xfId="2" applyNumberFormat="1" applyFont="1" applyFill="1" applyBorder="1"/>
    <xf numFmtId="167" fontId="4" fillId="26" borderId="9" xfId="253" applyNumberFormat="1" applyFont="1" applyFill="1" applyBorder="1"/>
    <xf numFmtId="166" fontId="4" fillId="26" borderId="9" xfId="2" applyNumberFormat="1" applyFont="1" applyFill="1" applyBorder="1"/>
    <xf numFmtId="166" fontId="4" fillId="26" borderId="0" xfId="2" applyNumberFormat="1" applyFont="1" applyFill="1"/>
    <xf numFmtId="167" fontId="4" fillId="26" borderId="10" xfId="253" applyNumberFormat="1" applyFont="1" applyFill="1" applyBorder="1"/>
    <xf numFmtId="171" fontId="4" fillId="26" borderId="0" xfId="2" applyNumberFormat="1" applyFont="1" applyFill="1"/>
    <xf numFmtId="37" fontId="4" fillId="26" borderId="0" xfId="2" applyNumberFormat="1" applyFont="1" applyFill="1"/>
    <xf numFmtId="167" fontId="4" fillId="26" borderId="0" xfId="253" applyNumberFormat="1" applyFont="1" applyFill="1"/>
    <xf numFmtId="174" fontId="4" fillId="26" borderId="0" xfId="2" applyNumberFormat="1" applyFont="1" applyFill="1"/>
    <xf numFmtId="174" fontId="4" fillId="26" borderId="11" xfId="2" applyNumberFormat="1" applyFont="1" applyFill="1" applyBorder="1"/>
    <xf numFmtId="37" fontId="4" fillId="26" borderId="1" xfId="2" applyNumberFormat="1" applyFont="1" applyFill="1" applyBorder="1"/>
    <xf numFmtId="174" fontId="4" fillId="26" borderId="1" xfId="2" applyNumberFormat="1" applyFont="1" applyFill="1" applyBorder="1"/>
    <xf numFmtId="174" fontId="4" fillId="26" borderId="0" xfId="2" applyNumberFormat="1" applyFont="1" applyFill="1" applyBorder="1"/>
    <xf numFmtId="167" fontId="4" fillId="26" borderId="12" xfId="253" applyNumberFormat="1" applyFont="1" applyFill="1" applyBorder="1"/>
    <xf numFmtId="166" fontId="31" fillId="26" borderId="0" xfId="2" applyNumberFormat="1" applyFont="1" applyFill="1"/>
    <xf numFmtId="0" fontId="4" fillId="26" borderId="0" xfId="267" applyFont="1" applyFill="1"/>
    <xf numFmtId="165" fontId="4" fillId="26" borderId="0" xfId="2" applyNumberFormat="1" applyFont="1" applyFill="1" applyAlignment="1">
      <alignment horizontal="center"/>
    </xf>
    <xf numFmtId="166" fontId="4" fillId="26" borderId="0" xfId="253" applyNumberFormat="1" applyFont="1" applyFill="1" applyBorder="1"/>
    <xf numFmtId="166" fontId="3" fillId="26" borderId="0" xfId="2" applyNumberFormat="1" applyFont="1" applyFill="1" applyBorder="1"/>
    <xf numFmtId="166" fontId="4" fillId="26" borderId="0" xfId="2" applyNumberFormat="1" applyFont="1" applyFill="1" applyProtection="1">
      <protection locked="0"/>
    </xf>
    <xf numFmtId="166" fontId="4" fillId="26" borderId="0" xfId="2" applyNumberFormat="1" applyFont="1" applyFill="1" applyAlignment="1"/>
    <xf numFmtId="166" fontId="4" fillId="26" borderId="7" xfId="2" applyNumberFormat="1" applyFont="1" applyFill="1" applyBorder="1"/>
    <xf numFmtId="166" fontId="4" fillId="26" borderId="6" xfId="2" applyNumberFormat="1" applyFont="1" applyFill="1" applyBorder="1"/>
    <xf numFmtId="170" fontId="4" fillId="26" borderId="0" xfId="2" applyNumberFormat="1" applyFont="1" applyFill="1" applyBorder="1"/>
    <xf numFmtId="165" fontId="4" fillId="26" borderId="0" xfId="2" applyNumberFormat="1" applyFont="1" applyFill="1"/>
    <xf numFmtId="164" fontId="3" fillId="26" borderId="0" xfId="1" applyFont="1" applyFill="1" applyAlignment="1"/>
    <xf numFmtId="165" fontId="57" fillId="26" borderId="0" xfId="2" applyNumberFormat="1" applyFont="1" applyFill="1" applyAlignment="1">
      <alignment horizontal="center"/>
    </xf>
    <xf numFmtId="165" fontId="3" fillId="26" borderId="0" xfId="2" applyNumberFormat="1" applyFont="1" applyFill="1" applyAlignment="1">
      <alignment horizontal="center"/>
    </xf>
    <xf numFmtId="17" fontId="57" fillId="26" borderId="0" xfId="2" applyNumberFormat="1" applyFont="1" applyFill="1" applyAlignment="1">
      <alignment horizontal="center"/>
    </xf>
    <xf numFmtId="164" fontId="4" fillId="26" borderId="0" xfId="1" applyFont="1" applyFill="1" applyAlignment="1"/>
    <xf numFmtId="49" fontId="3" fillId="26" borderId="0" xfId="2" quotePrefix="1" applyNumberFormat="1" applyFont="1" applyFill="1" applyBorder="1" applyAlignment="1">
      <alignment horizontal="center"/>
    </xf>
    <xf numFmtId="165" fontId="3" fillId="0" borderId="0" xfId="2" applyNumberFormat="1" applyFont="1" applyFill="1" applyBorder="1" applyAlignment="1">
      <alignment horizontal="center"/>
    </xf>
    <xf numFmtId="166" fontId="4" fillId="0" borderId="25" xfId="2" applyNumberFormat="1" applyFont="1" applyFill="1" applyBorder="1"/>
    <xf numFmtId="166" fontId="4" fillId="0" borderId="25" xfId="2" applyNumberFormat="1" applyFont="1" applyFill="1" applyBorder="1" applyAlignment="1">
      <alignment horizontal="right"/>
    </xf>
    <xf numFmtId="166" fontId="4" fillId="0" borderId="22" xfId="2" applyNumberFormat="1" applyFont="1" applyFill="1" applyBorder="1"/>
    <xf numFmtId="166" fontId="4" fillId="0" borderId="4" xfId="2" applyNumberFormat="1" applyFont="1" applyFill="1" applyBorder="1"/>
    <xf numFmtId="166" fontId="9" fillId="0" borderId="0" xfId="2" applyNumberFormat="1" applyFont="1" applyFill="1" applyBorder="1" applyAlignment="1">
      <alignment horizontal="right"/>
    </xf>
    <xf numFmtId="166" fontId="4" fillId="0" borderId="26" xfId="2" applyNumberFormat="1" applyFont="1" applyFill="1" applyBorder="1" applyAlignment="1">
      <alignment horizontal="right"/>
    </xf>
    <xf numFmtId="167" fontId="4" fillId="0" borderId="8" xfId="3" applyNumberFormat="1" applyFont="1" applyFill="1" applyBorder="1"/>
    <xf numFmtId="9" fontId="4" fillId="0" borderId="0" xfId="334" applyFont="1" applyFill="1" applyBorder="1"/>
    <xf numFmtId="0" fontId="3" fillId="26" borderId="1" xfId="2" quotePrefix="1" applyNumberFormat="1" applyFont="1" applyFill="1" applyBorder="1" applyAlignment="1">
      <alignment horizontal="center"/>
    </xf>
    <xf numFmtId="0" fontId="3" fillId="0" borderId="0" xfId="2" applyNumberFormat="1" applyFont="1" applyFill="1" applyAlignment="1">
      <alignment horizontal="left" indent="2"/>
    </xf>
    <xf numFmtId="0" fontId="3" fillId="26" borderId="0" xfId="2" applyNumberFormat="1" applyFont="1" applyFill="1" applyAlignment="1">
      <alignment horizontal="left"/>
    </xf>
    <xf numFmtId="165" fontId="4" fillId="26" borderId="0" xfId="2" applyNumberFormat="1" applyFont="1" applyFill="1" applyAlignment="1">
      <alignment horizontal="left"/>
    </xf>
    <xf numFmtId="0" fontId="3" fillId="26" borderId="0" xfId="2" applyNumberFormat="1" applyFont="1" applyFill="1" applyAlignment="1">
      <alignment horizontal="left" indent="2"/>
    </xf>
    <xf numFmtId="0" fontId="3" fillId="26" borderId="1" xfId="2" quotePrefix="1" applyNumberFormat="1" applyFont="1" applyFill="1" applyBorder="1" applyAlignment="1" applyProtection="1">
      <alignment horizontal="center"/>
      <protection locked="0"/>
    </xf>
    <xf numFmtId="0" fontId="4" fillId="0" borderId="0" xfId="1" applyNumberFormat="1" applyFont="1" applyFill="1" applyAlignment="1"/>
    <xf numFmtId="0" fontId="3" fillId="0" borderId="1" xfId="2" quotePrefix="1" applyNumberFormat="1" applyFont="1" applyFill="1" applyBorder="1" applyAlignment="1" applyProtection="1">
      <alignment horizontal="center"/>
      <protection locked="0"/>
    </xf>
    <xf numFmtId="0" fontId="3" fillId="0" borderId="0" xfId="1" applyNumberFormat="1" applyFont="1" applyFill="1" applyAlignment="1"/>
    <xf numFmtId="0" fontId="3" fillId="26" borderId="1" xfId="2" applyNumberFormat="1" applyFont="1" applyFill="1" applyBorder="1" applyAlignment="1">
      <alignment horizontal="center"/>
    </xf>
    <xf numFmtId="0" fontId="3" fillId="0" borderId="0" xfId="267" applyNumberFormat="1" applyFont="1" applyFill="1"/>
    <xf numFmtId="0" fontId="4" fillId="0" borderId="0" xfId="267" applyNumberFormat="1" applyFont="1" applyFill="1"/>
    <xf numFmtId="0" fontId="4" fillId="0" borderId="0" xfId="2" quotePrefix="1" applyNumberFormat="1" applyFont="1" applyFill="1" applyBorder="1" applyAlignment="1">
      <alignment horizontal="center"/>
    </xf>
    <xf numFmtId="0" fontId="3" fillId="0" borderId="0" xfId="268" applyNumberFormat="1" applyFont="1" applyFill="1" applyAlignment="1">
      <alignment horizontal="center"/>
    </xf>
    <xf numFmtId="0" fontId="3" fillId="0" borderId="1" xfId="2" applyNumberFormat="1" applyFont="1" applyFill="1" applyBorder="1" applyAlignment="1">
      <alignment horizontal="center"/>
    </xf>
    <xf numFmtId="0" fontId="4" fillId="0" borderId="0" xfId="268" applyNumberFormat="1" applyFont="1" applyFill="1"/>
    <xf numFmtId="165" fontId="3" fillId="26" borderId="0" xfId="2" applyNumberFormat="1" applyFont="1" applyFill="1" applyAlignment="1" applyProtection="1">
      <protection locked="0"/>
    </xf>
    <xf numFmtId="165" fontId="4" fillId="26" borderId="0" xfId="2" applyNumberFormat="1" applyFont="1" applyFill="1" applyBorder="1"/>
    <xf numFmtId="44" fontId="4" fillId="26" borderId="8" xfId="253" applyNumberFormat="1" applyFont="1" applyFill="1" applyBorder="1"/>
    <xf numFmtId="166" fontId="4" fillId="26" borderId="1" xfId="2" applyNumberFormat="1" applyFont="1" applyFill="1" applyBorder="1"/>
    <xf numFmtId="168" fontId="4" fillId="26" borderId="8" xfId="253" applyNumberFormat="1" applyFont="1" applyFill="1" applyBorder="1"/>
    <xf numFmtId="166" fontId="4" fillId="0" borderId="0" xfId="2" applyNumberFormat="1" applyFont="1" applyFill="1" applyBorder="1"/>
    <xf numFmtId="165" fontId="4" fillId="0" borderId="0" xfId="2" applyNumberFormat="1" applyFont="1" applyFill="1" applyBorder="1"/>
    <xf numFmtId="166" fontId="4" fillId="0" borderId="0" xfId="2" applyNumberFormat="1" applyFont="1" applyFill="1" applyBorder="1" applyAlignment="1">
      <alignment horizontal="right"/>
    </xf>
    <xf numFmtId="166" fontId="4" fillId="0" borderId="2" xfId="2" applyNumberFormat="1" applyFont="1" applyFill="1" applyBorder="1" applyAlignment="1">
      <alignment horizontal="right"/>
    </xf>
    <xf numFmtId="166" fontId="4" fillId="0" borderId="2" xfId="2" applyNumberFormat="1" applyFont="1" applyFill="1" applyBorder="1"/>
    <xf numFmtId="166" fontId="8" fillId="0" borderId="2" xfId="2" applyNumberFormat="1" applyFont="1" applyFill="1" applyBorder="1" applyAlignment="1">
      <alignment horizontal="right"/>
    </xf>
    <xf numFmtId="166" fontId="4" fillId="0" borderId="3" xfId="2" applyNumberFormat="1" applyFont="1" applyFill="1" applyBorder="1"/>
    <xf numFmtId="166" fontId="8" fillId="0" borderId="4" xfId="2" applyNumberFormat="1" applyFont="1" applyFill="1" applyBorder="1" applyAlignment="1">
      <alignment horizontal="right"/>
    </xf>
    <xf numFmtId="165" fontId="3" fillId="0" borderId="6" xfId="2" applyNumberFormat="1" applyFont="1" applyFill="1" applyBorder="1" applyAlignment="1">
      <alignment horizontal="center"/>
    </xf>
    <xf numFmtId="166" fontId="4" fillId="0" borderId="4" xfId="2" applyNumberFormat="1" applyFont="1" applyFill="1" applyBorder="1" applyAlignment="1">
      <alignment horizontal="right"/>
    </xf>
    <xf numFmtId="166" fontId="4" fillId="26" borderId="0" xfId="2" applyNumberFormat="1" applyFont="1" applyFill="1" applyBorder="1"/>
    <xf numFmtId="165" fontId="4" fillId="0" borderId="0" xfId="2" applyNumberFormat="1" applyFont="1" applyFill="1"/>
    <xf numFmtId="0" fontId="4" fillId="0" borderId="0" xfId="268" applyFont="1" applyFill="1" applyAlignment="1">
      <alignment horizontal="left" indent="2"/>
    </xf>
    <xf numFmtId="0" fontId="4" fillId="0" borderId="0" xfId="268" applyFont="1" applyFill="1" applyBorder="1"/>
    <xf numFmtId="44" fontId="4" fillId="0" borderId="0" xfId="268" applyNumberFormat="1" applyFont="1" applyFill="1" applyBorder="1" applyAlignment="1">
      <alignment vertical="center"/>
    </xf>
    <xf numFmtId="176" fontId="4" fillId="0" borderId="0" xfId="268" applyNumberFormat="1" applyFont="1" applyFill="1" applyBorder="1"/>
    <xf numFmtId="43" fontId="4" fillId="0" borderId="0" xfId="268" applyNumberFormat="1" applyFont="1" applyFill="1" applyBorder="1"/>
    <xf numFmtId="0" fontId="4" fillId="0" borderId="0" xfId="268" applyFont="1" applyFill="1" applyAlignment="1">
      <alignment horizontal="left" indent="2"/>
    </xf>
    <xf numFmtId="44" fontId="4" fillId="0" borderId="0" xfId="268" applyNumberFormat="1" applyFont="1" applyFill="1" applyBorder="1"/>
    <xf numFmtId="43" fontId="4" fillId="0" borderId="1" xfId="268" applyNumberFormat="1" applyFont="1" applyFill="1" applyBorder="1"/>
    <xf numFmtId="177" fontId="4" fillId="0" borderId="0" xfId="268" applyNumberFormat="1" applyFont="1" applyFill="1"/>
    <xf numFmtId="44" fontId="4" fillId="0" borderId="8" xfId="268" applyNumberFormat="1" applyFont="1" applyFill="1" applyBorder="1" applyAlignment="1">
      <alignment vertical="center"/>
    </xf>
    <xf numFmtId="165" fontId="4" fillId="0" borderId="0" xfId="2" applyNumberFormat="1" applyFont="1" applyFill="1" applyAlignment="1" applyProtection="1">
      <protection locked="0"/>
    </xf>
    <xf numFmtId="165" fontId="3" fillId="0" borderId="0" xfId="2" applyNumberFormat="1" applyFont="1" applyFill="1" applyBorder="1" applyAlignment="1">
      <alignment horizontal="center"/>
    </xf>
    <xf numFmtId="168" fontId="4" fillId="0" borderId="8" xfId="268" applyNumberFormat="1" applyFont="1" applyFill="1" applyBorder="1" applyAlignment="1">
      <alignment vertical="center"/>
    </xf>
    <xf numFmtId="9" fontId="4" fillId="0" borderId="0" xfId="257" applyNumberFormat="1" applyFont="1" applyFill="1" applyBorder="1"/>
    <xf numFmtId="165" fontId="3" fillId="0" borderId="0" xfId="2" applyNumberFormat="1" applyFont="1" applyFill="1"/>
    <xf numFmtId="166" fontId="4" fillId="26" borderId="0" xfId="311" applyNumberFormat="1" applyFont="1" applyFill="1"/>
    <xf numFmtId="0" fontId="55" fillId="0" borderId="0" xfId="268" applyFont="1" applyFill="1"/>
    <xf numFmtId="165" fontId="4" fillId="0" borderId="0" xfId="2" applyNumberFormat="1" applyFont="1" applyFill="1"/>
    <xf numFmtId="0" fontId="4" fillId="0" borderId="0" xfId="268" applyFont="1" applyFill="1"/>
    <xf numFmtId="0" fontId="4" fillId="0" borderId="0" xfId="268" applyFont="1" applyFill="1" applyAlignment="1">
      <alignment horizontal="left" indent="2"/>
    </xf>
    <xf numFmtId="174" fontId="4" fillId="0" borderId="0" xfId="268" applyNumberFormat="1" applyFont="1" applyFill="1"/>
    <xf numFmtId="176" fontId="4" fillId="0" borderId="0" xfId="268" applyNumberFormat="1" applyFont="1" applyFill="1"/>
    <xf numFmtId="0" fontId="4" fillId="0" borderId="0" xfId="268" applyFont="1" applyFill="1" applyBorder="1"/>
    <xf numFmtId="166" fontId="4" fillId="0" borderId="0" xfId="311" applyNumberFormat="1" applyFont="1" applyFill="1"/>
    <xf numFmtId="168" fontId="4" fillId="26" borderId="8" xfId="268" applyNumberFormat="1" applyFont="1" applyFill="1" applyBorder="1" applyAlignment="1">
      <alignment vertical="center"/>
    </xf>
    <xf numFmtId="0" fontId="4" fillId="26" borderId="0" xfId="268" applyFont="1" applyFill="1" applyAlignment="1">
      <alignment horizontal="left" indent="2"/>
    </xf>
    <xf numFmtId="176" fontId="4" fillId="26" borderId="0" xfId="268" applyNumberFormat="1" applyFont="1" applyFill="1" applyBorder="1"/>
    <xf numFmtId="0" fontId="0" fillId="26" borderId="0" xfId="0" applyFill="1"/>
    <xf numFmtId="0" fontId="4" fillId="26" borderId="0" xfId="268" applyFont="1" applyFill="1" applyBorder="1"/>
    <xf numFmtId="0" fontId="4" fillId="0" borderId="0" xfId="268" applyFont="1" applyFill="1" applyAlignment="1">
      <alignment horizontal="left" wrapText="1" indent="2"/>
    </xf>
    <xf numFmtId="174" fontId="4" fillId="0" borderId="6" xfId="268" applyNumberFormat="1" applyFont="1" applyFill="1" applyBorder="1"/>
    <xf numFmtId="43" fontId="4" fillId="0" borderId="0" xfId="311" applyNumberFormat="1" applyFont="1" applyFill="1" applyBorder="1" applyAlignment="1">
      <alignment vertical="center"/>
    </xf>
    <xf numFmtId="164" fontId="5" fillId="26" borderId="0" xfId="1" applyFont="1" applyFill="1" applyAlignment="1">
      <alignment horizontal="left"/>
    </xf>
    <xf numFmtId="165" fontId="7" fillId="26" borderId="0" xfId="2" applyNumberFormat="1" applyFont="1" applyFill="1" applyAlignment="1">
      <alignment horizontal="left"/>
    </xf>
    <xf numFmtId="0" fontId="4" fillId="26" borderId="0" xfId="1" applyNumberFormat="1" applyFont="1" applyFill="1" applyAlignment="1"/>
    <xf numFmtId="165" fontId="3" fillId="26" borderId="6" xfId="2" applyNumberFormat="1" applyFont="1" applyFill="1" applyBorder="1" applyAlignment="1">
      <alignment horizontal="center"/>
    </xf>
    <xf numFmtId="165" fontId="4" fillId="26" borderId="0" xfId="250" applyNumberFormat="1" applyFont="1" applyFill="1"/>
    <xf numFmtId="165" fontId="30" fillId="26" borderId="0" xfId="250" applyNumberFormat="1" applyFont="1" applyFill="1"/>
    <xf numFmtId="165" fontId="3" fillId="26" borderId="0" xfId="250" applyNumberFormat="1" applyFont="1" applyFill="1"/>
    <xf numFmtId="165" fontId="3" fillId="26" borderId="0" xfId="2" applyNumberFormat="1" applyFont="1" applyFill="1" applyBorder="1"/>
    <xf numFmtId="165" fontId="4" fillId="26" borderId="0" xfId="2" applyNumberFormat="1" applyFont="1" applyFill="1" applyAlignment="1" applyProtection="1"/>
    <xf numFmtId="166" fontId="4" fillId="26" borderId="0" xfId="2" applyNumberFormat="1" applyFont="1" applyFill="1" applyAlignment="1">
      <alignment horizontal="right"/>
    </xf>
    <xf numFmtId="44" fontId="4" fillId="26" borderId="0" xfId="253" applyNumberFormat="1" applyFont="1" applyFill="1"/>
    <xf numFmtId="165" fontId="3" fillId="26" borderId="0" xfId="2" applyNumberFormat="1" applyFont="1" applyFill="1" applyBorder="1" applyAlignment="1"/>
    <xf numFmtId="165" fontId="3" fillId="26" borderId="0" xfId="2" applyNumberFormat="1" applyFont="1" applyFill="1" applyBorder="1" applyAlignment="1">
      <alignment horizontal="left"/>
    </xf>
    <xf numFmtId="0" fontId="4" fillId="26" borderId="0" xfId="313" applyFont="1" applyFill="1" applyAlignment="1">
      <alignment vertical="center"/>
    </xf>
    <xf numFmtId="0" fontId="4" fillId="26" borderId="0" xfId="313" applyNumberFormat="1" applyFont="1" applyFill="1" applyAlignment="1">
      <alignment vertical="center"/>
    </xf>
    <xf numFmtId="0" fontId="35" fillId="26" borderId="0" xfId="313" applyFont="1" applyFill="1" applyAlignment="1"/>
    <xf numFmtId="0" fontId="3" fillId="26" borderId="0" xfId="313" applyFont="1" applyFill="1" applyAlignment="1"/>
    <xf numFmtId="39" fontId="4" fillId="26" borderId="0" xfId="313" applyNumberFormat="1" applyFont="1" applyFill="1" applyAlignment="1"/>
    <xf numFmtId="37" fontId="4" fillId="26" borderId="0" xfId="313" applyNumberFormat="1" applyFont="1" applyFill="1" applyAlignment="1"/>
    <xf numFmtId="179" fontId="4" fillId="26" borderId="0" xfId="313" applyNumberFormat="1" applyFont="1" applyFill="1" applyAlignment="1">
      <alignment horizontal="right"/>
    </xf>
    <xf numFmtId="0" fontId="4" fillId="0" borderId="0" xfId="268" applyFont="1" applyFill="1" applyAlignment="1">
      <alignment vertical="top"/>
    </xf>
    <xf numFmtId="165" fontId="4" fillId="0" borderId="0" xfId="2" applyNumberFormat="1" applyFont="1" applyFill="1" applyAlignment="1">
      <alignment vertical="top"/>
    </xf>
    <xf numFmtId="165" fontId="3" fillId="0" borderId="0" xfId="2" applyNumberFormat="1" applyFont="1" applyFill="1" applyBorder="1" applyAlignment="1">
      <alignment horizontal="center" vertical="top"/>
    </xf>
    <xf numFmtId="164" fontId="4" fillId="0" borderId="0" xfId="1" applyFont="1" applyFill="1" applyAlignment="1">
      <alignment vertical="top"/>
    </xf>
    <xf numFmtId="166" fontId="4" fillId="0" borderId="0" xfId="311" applyNumberFormat="1" applyFont="1" applyFill="1" applyAlignment="1">
      <alignment vertical="top"/>
    </xf>
    <xf numFmtId="0" fontId="3" fillId="0" borderId="0" xfId="268" applyFont="1" applyFill="1" applyAlignment="1">
      <alignment vertical="top"/>
    </xf>
    <xf numFmtId="165" fontId="3" fillId="0" borderId="0" xfId="2" applyNumberFormat="1" applyFont="1" applyFill="1" applyAlignment="1">
      <alignment vertical="top"/>
    </xf>
    <xf numFmtId="0" fontId="4" fillId="0" borderId="0" xfId="268" applyNumberFormat="1" applyFont="1" applyFill="1" applyAlignment="1">
      <alignment vertical="top"/>
    </xf>
    <xf numFmtId="168" fontId="4" fillId="26" borderId="0" xfId="268" applyNumberFormat="1" applyFont="1" applyFill="1" applyBorder="1" applyAlignment="1">
      <alignment vertical="top"/>
    </xf>
    <xf numFmtId="168" fontId="4" fillId="0" borderId="0" xfId="268" applyNumberFormat="1" applyFont="1" applyFill="1" applyAlignment="1">
      <alignment vertical="top"/>
    </xf>
    <xf numFmtId="168" fontId="4" fillId="0" borderId="0" xfId="268" applyNumberFormat="1" applyFont="1" applyFill="1" applyBorder="1" applyAlignment="1">
      <alignment vertical="top"/>
    </xf>
    <xf numFmtId="0" fontId="4" fillId="26" borderId="0" xfId="268" applyFont="1" applyFill="1" applyAlignment="1">
      <alignment vertical="top"/>
    </xf>
    <xf numFmtId="0" fontId="4" fillId="0" borderId="0" xfId="268" applyFont="1" applyFill="1" applyAlignment="1">
      <alignment horizontal="left" vertical="top"/>
    </xf>
    <xf numFmtId="166" fontId="4" fillId="26" borderId="0" xfId="311" applyNumberFormat="1" applyFont="1" applyFill="1" applyAlignment="1">
      <alignment vertical="top"/>
    </xf>
    <xf numFmtId="176" fontId="4" fillId="0" borderId="0" xfId="268" applyNumberFormat="1" applyFont="1" applyFill="1" applyAlignment="1">
      <alignment vertical="top"/>
    </xf>
    <xf numFmtId="0" fontId="3" fillId="0" borderId="0" xfId="268" applyFont="1" applyFill="1" applyAlignment="1">
      <alignment horizontal="center"/>
    </xf>
    <xf numFmtId="0" fontId="4" fillId="0" borderId="0" xfId="268" applyFont="1" applyFill="1" applyAlignment="1"/>
    <xf numFmtId="0" fontId="0" fillId="0" borderId="0" xfId="0" applyAlignment="1"/>
    <xf numFmtId="165" fontId="3" fillId="0" borderId="0" xfId="2" applyNumberFormat="1" applyFont="1" applyFill="1" applyBorder="1" applyAlignment="1"/>
    <xf numFmtId="0" fontId="3" fillId="0" borderId="0" xfId="2" applyNumberFormat="1" applyFont="1" applyFill="1" applyBorder="1" applyAlignment="1">
      <alignment horizontal="center"/>
    </xf>
    <xf numFmtId="166" fontId="4" fillId="0" borderId="0" xfId="311" applyNumberFormat="1" applyFont="1" applyFill="1" applyAlignment="1"/>
    <xf numFmtId="183" fontId="4" fillId="0" borderId="0" xfId="334" applyNumberFormat="1" applyFont="1" applyFill="1" applyAlignment="1"/>
    <xf numFmtId="0" fontId="4" fillId="0" borderId="0" xfId="268" applyFont="1" applyFill="1" applyBorder="1" applyAlignment="1"/>
    <xf numFmtId="166" fontId="4" fillId="0" borderId="0" xfId="311" applyNumberFormat="1" applyFont="1" applyFill="1" applyBorder="1" applyAlignment="1"/>
    <xf numFmtId="166" fontId="4" fillId="0" borderId="1" xfId="311" applyNumberFormat="1" applyFont="1" applyFill="1" applyBorder="1" applyAlignment="1"/>
    <xf numFmtId="0" fontId="3" fillId="0" borderId="0" xfId="268" applyFont="1" applyFill="1" applyAlignment="1"/>
    <xf numFmtId="167" fontId="4" fillId="0" borderId="10" xfId="314" applyNumberFormat="1" applyFont="1" applyFill="1" applyBorder="1" applyAlignment="1"/>
    <xf numFmtId="0" fontId="55" fillId="0" borderId="0" xfId="268" applyFont="1" applyFill="1" applyBorder="1" applyAlignment="1"/>
    <xf numFmtId="0" fontId="55" fillId="0" borderId="0" xfId="268" applyFont="1" applyFill="1" applyAlignment="1"/>
    <xf numFmtId="0" fontId="0" fillId="0" borderId="0" xfId="0" applyFont="1" applyAlignment="1"/>
    <xf numFmtId="178" fontId="4" fillId="0" borderId="0" xfId="334" applyNumberFormat="1" applyFont="1" applyFill="1" applyAlignment="1">
      <alignment horizontal="right"/>
    </xf>
    <xf numFmtId="178" fontId="4" fillId="0" borderId="0" xfId="334" applyNumberFormat="1" applyFont="1" applyFill="1" applyAlignment="1"/>
    <xf numFmtId="43" fontId="4" fillId="0" borderId="0" xfId="311" applyFont="1" applyFill="1" applyAlignment="1">
      <alignment horizontal="right"/>
    </xf>
    <xf numFmtId="178" fontId="4" fillId="0" borderId="0" xfId="334" applyNumberFormat="1" applyFont="1" applyFill="1" applyBorder="1" applyAlignment="1">
      <alignment horizontal="right"/>
    </xf>
    <xf numFmtId="43" fontId="4" fillId="0" borderId="0" xfId="311" applyFont="1" applyFill="1" applyBorder="1" applyAlignment="1">
      <alignment horizontal="right"/>
    </xf>
    <xf numFmtId="178" fontId="4" fillId="0" borderId="1" xfId="334" applyNumberFormat="1" applyFont="1" applyFill="1" applyBorder="1" applyAlignment="1">
      <alignment horizontal="right"/>
    </xf>
    <xf numFmtId="43" fontId="4" fillId="0" borderId="1" xfId="311" applyFont="1" applyFill="1" applyBorder="1" applyAlignment="1">
      <alignment horizontal="right"/>
    </xf>
    <xf numFmtId="178" fontId="4" fillId="0" borderId="0" xfId="313" applyNumberFormat="1" applyFont="1" applyFill="1" applyAlignment="1">
      <alignment horizontal="right"/>
    </xf>
    <xf numFmtId="178" fontId="4" fillId="0" borderId="0" xfId="313" applyNumberFormat="1" applyFont="1" applyFill="1" applyAlignment="1"/>
    <xf numFmtId="179" fontId="4" fillId="0" borderId="0" xfId="313" applyNumberFormat="1" applyFont="1" applyFill="1" applyAlignment="1">
      <alignment horizontal="right"/>
    </xf>
    <xf numFmtId="39" fontId="4" fillId="0" borderId="0" xfId="313" applyNumberFormat="1" applyFont="1" applyFill="1" applyAlignment="1"/>
    <xf numFmtId="0" fontId="53" fillId="0" borderId="0" xfId="313" applyFont="1" applyFill="1" applyAlignment="1"/>
    <xf numFmtId="0" fontId="4" fillId="0" borderId="0" xfId="313" applyFont="1" applyFill="1" applyAlignment="1">
      <alignment horizontal="right"/>
    </xf>
    <xf numFmtId="37" fontId="4" fillId="0" borderId="0" xfId="313" applyNumberFormat="1" applyFont="1" applyFill="1" applyAlignment="1">
      <alignment horizontal="right"/>
    </xf>
    <xf numFmtId="10" fontId="4" fillId="0" borderId="0" xfId="313" applyNumberFormat="1" applyFont="1" applyFill="1" applyAlignment="1"/>
    <xf numFmtId="0" fontId="3" fillId="0" borderId="0" xfId="313" applyFont="1" applyFill="1" applyAlignment="1"/>
    <xf numFmtId="180" fontId="4" fillId="0" borderId="0" xfId="313" applyNumberFormat="1" applyFont="1" applyFill="1" applyAlignment="1">
      <alignment horizontal="right"/>
    </xf>
    <xf numFmtId="181" fontId="4" fillId="0" borderId="0" xfId="313" applyNumberFormat="1" applyFont="1" applyFill="1" applyAlignment="1">
      <alignment horizontal="right"/>
    </xf>
    <xf numFmtId="172" fontId="4" fillId="0" borderId="0" xfId="313" applyNumberFormat="1" applyFont="1" applyFill="1" applyAlignment="1"/>
    <xf numFmtId="37" fontId="4" fillId="0" borderId="0" xfId="313" applyNumberFormat="1" applyFont="1" applyFill="1" applyAlignment="1"/>
    <xf numFmtId="182" fontId="4" fillId="0" borderId="0" xfId="313" applyNumberFormat="1" applyFont="1" applyFill="1" applyAlignment="1">
      <alignment horizontal="right"/>
    </xf>
    <xf numFmtId="166" fontId="4" fillId="0" borderId="0" xfId="311" applyNumberFormat="1" applyFont="1" applyFill="1" applyAlignment="1">
      <alignment horizontal="right"/>
    </xf>
    <xf numFmtId="0" fontId="4" fillId="0" borderId="0" xfId="313" applyFont="1" applyFill="1" applyAlignment="1">
      <alignment horizontal="right" vertical="top"/>
    </xf>
    <xf numFmtId="0" fontId="4" fillId="0" borderId="0" xfId="313" applyFont="1" applyFill="1" applyAlignment="1">
      <alignment horizontal="left" indent="2"/>
    </xf>
    <xf numFmtId="166" fontId="4" fillId="0" borderId="0" xfId="2" applyNumberFormat="1" applyFont="1" applyFill="1" applyAlignment="1">
      <alignment horizontal="right" vertical="top"/>
    </xf>
    <xf numFmtId="166" fontId="4" fillId="0" borderId="0" xfId="2" applyNumberFormat="1" applyFont="1" applyFill="1" applyAlignment="1"/>
    <xf numFmtId="165" fontId="3" fillId="26" borderId="0" xfId="2" applyNumberFormat="1" applyFont="1" applyFill="1" applyBorder="1" applyAlignment="1">
      <alignment horizontal="center"/>
    </xf>
    <xf numFmtId="0" fontId="63" fillId="0" borderId="0" xfId="0" applyFont="1"/>
    <xf numFmtId="166" fontId="4" fillId="26" borderId="7" xfId="311" applyNumberFormat="1" applyFont="1" applyFill="1" applyBorder="1"/>
    <xf numFmtId="43" fontId="4" fillId="26" borderId="0" xfId="311" applyNumberFormat="1" applyFont="1" applyFill="1" applyBorder="1" applyAlignment="1">
      <alignment vertical="center"/>
    </xf>
    <xf numFmtId="180" fontId="4" fillId="0" borderId="0" xfId="334" applyNumberFormat="1" applyFont="1" applyFill="1" applyAlignment="1"/>
    <xf numFmtId="0" fontId="4" fillId="26" borderId="0" xfId="313" applyFont="1" applyFill="1" applyAlignment="1">
      <alignment horizontal="right" vertical="top"/>
    </xf>
    <xf numFmtId="166" fontId="4" fillId="26" borderId="0" xfId="2" applyNumberFormat="1" applyFont="1" applyFill="1" applyAlignment="1">
      <alignment horizontal="right" vertical="top"/>
    </xf>
    <xf numFmtId="0" fontId="4" fillId="26" borderId="0" xfId="313" applyFont="1" applyFill="1" applyAlignment="1">
      <alignment horizontal="right"/>
    </xf>
    <xf numFmtId="182" fontId="4" fillId="26" borderId="0" xfId="313" applyNumberFormat="1" applyFont="1" applyFill="1" applyAlignment="1">
      <alignment horizontal="right"/>
    </xf>
    <xf numFmtId="166" fontId="4" fillId="0" borderId="6" xfId="2" applyNumberFormat="1" applyFont="1" applyFill="1" applyBorder="1"/>
    <xf numFmtId="168" fontId="4" fillId="0" borderId="0" xfId="253" applyNumberFormat="1" applyFont="1" applyFill="1" applyBorder="1"/>
    <xf numFmtId="168" fontId="4" fillId="0" borderId="8" xfId="253" applyNumberFormat="1" applyFont="1" applyFill="1" applyBorder="1"/>
    <xf numFmtId="170" fontId="4" fillId="0" borderId="0" xfId="2" applyNumberFormat="1" applyFont="1" applyFill="1" applyBorder="1"/>
    <xf numFmtId="44" fontId="4" fillId="0" borderId="8" xfId="253" applyNumberFormat="1" applyFont="1" applyFill="1" applyBorder="1"/>
    <xf numFmtId="166" fontId="4" fillId="0" borderId="0" xfId="253" applyNumberFormat="1" applyFont="1" applyFill="1" applyBorder="1"/>
    <xf numFmtId="166" fontId="4" fillId="0" borderId="7" xfId="2" applyNumberFormat="1" applyFont="1" applyFill="1" applyBorder="1"/>
    <xf numFmtId="167" fontId="4" fillId="0" borderId="0" xfId="314" applyNumberFormat="1" applyFont="1" applyFill="1" applyAlignment="1"/>
    <xf numFmtId="167" fontId="4" fillId="0" borderId="0" xfId="314" applyNumberFormat="1" applyFont="1" applyFill="1" applyBorder="1" applyAlignment="1"/>
    <xf numFmtId="0" fontId="63" fillId="0" borderId="0" xfId="0" applyFont="1" applyFill="1" applyAlignment="1">
      <alignment horizontal="left" wrapText="1"/>
    </xf>
    <xf numFmtId="165" fontId="3" fillId="26" borderId="0" xfId="2" applyNumberFormat="1" applyFont="1" applyFill="1" applyBorder="1" applyAlignment="1">
      <alignment horizontal="center"/>
    </xf>
    <xf numFmtId="165" fontId="3" fillId="26" borderId="1" xfId="2" applyNumberFormat="1" applyFont="1" applyFill="1" applyBorder="1" applyAlignment="1">
      <alignment horizontal="center"/>
    </xf>
    <xf numFmtId="164" fontId="3" fillId="26" borderId="0" xfId="1" applyFont="1" applyFill="1" applyAlignment="1">
      <alignment horizontal="center"/>
    </xf>
    <xf numFmtId="165" fontId="3" fillId="26" borderId="0" xfId="2" applyNumberFormat="1" applyFont="1" applyFill="1" applyAlignment="1">
      <alignment horizontal="center"/>
    </xf>
    <xf numFmtId="164" fontId="3" fillId="0" borderId="0" xfId="1" applyFont="1" applyFill="1" applyAlignment="1">
      <alignment horizontal="center"/>
    </xf>
    <xf numFmtId="0" fontId="3" fillId="0" borderId="0" xfId="267" applyFont="1" applyFill="1" applyAlignment="1">
      <alignment horizontal="center"/>
    </xf>
    <xf numFmtId="0" fontId="63" fillId="0" borderId="0" xfId="0" applyFont="1" applyAlignment="1">
      <alignment horizontal="left" wrapText="1"/>
    </xf>
    <xf numFmtId="165" fontId="3" fillId="0" borderId="1" xfId="2" applyNumberFormat="1" applyFont="1" applyFill="1" applyBorder="1" applyAlignment="1">
      <alignment horizontal="center"/>
    </xf>
    <xf numFmtId="0" fontId="3" fillId="0" borderId="0" xfId="268" applyFont="1" applyFill="1" applyAlignment="1">
      <alignment horizontal="center"/>
    </xf>
    <xf numFmtId="0" fontId="3" fillId="26" borderId="0" xfId="268" applyFont="1" applyFill="1" applyAlignment="1">
      <alignment horizontal="center"/>
    </xf>
    <xf numFmtId="165" fontId="3" fillId="0" borderId="1" xfId="2" applyNumberFormat="1" applyFont="1" applyFill="1" applyBorder="1" applyAlignment="1">
      <alignment horizontal="center" vertical="top"/>
    </xf>
    <xf numFmtId="165" fontId="3" fillId="0" borderId="1" xfId="2" applyNumberFormat="1" applyFont="1" applyFill="1" applyBorder="1" applyAlignment="1">
      <alignment horizontal="center" wrapText="1"/>
    </xf>
    <xf numFmtId="164" fontId="3" fillId="0" borderId="1" xfId="1" applyFont="1" applyFill="1" applyBorder="1" applyAlignment="1">
      <alignment horizontal="center" wrapText="1"/>
    </xf>
    <xf numFmtId="164" fontId="3" fillId="0" borderId="1" xfId="1" applyFont="1" applyFill="1" applyBorder="1" applyAlignment="1">
      <alignment horizontal="center"/>
    </xf>
    <xf numFmtId="0" fontId="3" fillId="26" borderId="0" xfId="312" applyFont="1" applyFill="1" applyAlignment="1">
      <alignment horizontal="center"/>
    </xf>
    <xf numFmtId="0" fontId="3" fillId="26" borderId="0" xfId="313" applyFont="1" applyFill="1" applyAlignment="1">
      <alignment horizontal="center"/>
    </xf>
    <xf numFmtId="0" fontId="3" fillId="26" borderId="1" xfId="313" applyFont="1" applyFill="1" applyBorder="1" applyAlignment="1">
      <alignment horizontal="center" vertical="center"/>
    </xf>
  </cellXfs>
  <cellStyles count="335">
    <cellStyle name="%" xfId="4"/>
    <cellStyle name="% 2" xfId="315"/>
    <cellStyle name="% 3" xfId="316"/>
    <cellStyle name="%_Book2" xfId="5"/>
    <cellStyle name="%_Book3" xfId="6"/>
    <cellStyle name="%_Book4" xfId="7"/>
    <cellStyle name="%_Book6" xfId="8"/>
    <cellStyle name="%_Book8" xfId="9"/>
    <cellStyle name="%_Fusion Reconciliation - Dec 2009" xfId="10"/>
    <cellStyle name="%_Fusion Reconciliation - Sept 2009" xfId="11"/>
    <cellStyle name="%_Non gaap" xfId="12"/>
    <cellStyle name="%_Non- GAAP rec whole &amp;mill" xfId="13"/>
    <cellStyle name="%_Other NR detail" xfId="14"/>
    <cellStyle name="_Rid_1_al" xfId="15"/>
    <cellStyle name="_Rid_1_at" xfId="16"/>
    <cellStyle name="_Rid_1_cf" xfId="17"/>
    <cellStyle name="_Rid_1_cl" xfId="18"/>
    <cellStyle name="_Rid_1_cs" xfId="19"/>
    <cellStyle name="_Rid_1_ct" xfId="20"/>
    <cellStyle name="_Rid_1_cv" xfId="21"/>
    <cellStyle name="_Rid_1_dm" xfId="22"/>
    <cellStyle name="_Rid_1_dm_Non gaap PR" xfId="23"/>
    <cellStyle name="_Rid_1_dm_non-GAAP reconciliation operating" xfId="24"/>
    <cellStyle name="_Rid_1_dm_PF detailed Revenue" xfId="25"/>
    <cellStyle name="_Rid_1_dm_PF Non-GAAP ER to Vince" xfId="26"/>
    <cellStyle name="_Rid_1_dm_Press Release FS" xfId="27"/>
    <cellStyle name="_Rid_1_dm_Q2 2008 Board Book" xfId="28"/>
    <cellStyle name="_Rid_1_dm_Rider A" xfId="29"/>
    <cellStyle name="_Rid_1_fp" xfId="30"/>
    <cellStyle name="_Rid_1_ft" xfId="31"/>
    <cellStyle name="_Rid_1_hl" xfId="32"/>
    <cellStyle name="_Rid_1_hv" xfId="33"/>
    <cellStyle name="_Rid_1_hy" xfId="34"/>
    <cellStyle name="_Rid_1_hy_Non gaap PR" xfId="35"/>
    <cellStyle name="_Rid_1_hy_non-GAAP reconciliation operating" xfId="36"/>
    <cellStyle name="_Rid_1_hy_PF detailed Revenue" xfId="37"/>
    <cellStyle name="_Rid_1_hy_PF Non-GAAP ER to Vince" xfId="38"/>
    <cellStyle name="_Rid_1_hy_Press Release FS" xfId="39"/>
    <cellStyle name="_Rid_1_hy_Q2 2008 Board Book" xfId="40"/>
    <cellStyle name="_Rid_1_hy_Rider A" xfId="41"/>
    <cellStyle name="_Rid_1_if" xfId="42"/>
    <cellStyle name="_Rid_1_ih" xfId="43"/>
    <cellStyle name="_Rid_1_il" xfId="44"/>
    <cellStyle name="_Rid_1_is" xfId="45"/>
    <cellStyle name="_Rid_1_iv" xfId="46"/>
    <cellStyle name="_Rid_1_lg" xfId="47"/>
    <cellStyle name="_Rid_1_lm" xfId="48"/>
    <cellStyle name="_Rid_1_ls" xfId="49"/>
    <cellStyle name="_Rid_1_lt" xfId="50"/>
    <cellStyle name="_Rid_1_lx" xfId="51"/>
    <cellStyle name="_Rid_1_ml" xfId="52"/>
    <cellStyle name="_Rid_1_mv" xfId="53"/>
    <cellStyle name="_Rid_1_nl" xfId="54"/>
    <cellStyle name="_Rid_1_nv" xfId="55"/>
    <cellStyle name="_Rid_1_of" xfId="56"/>
    <cellStyle name="_Rid_1_oh" xfId="57"/>
    <cellStyle name="_Rid_1_ol" xfId="58"/>
    <cellStyle name="_Rid_1_os" xfId="59"/>
    <cellStyle name="_Rid_1_ov" xfId="60"/>
    <cellStyle name="_Rid_1_s0" xfId="61"/>
    <cellStyle name="_Rid_1_s1" xfId="62"/>
    <cellStyle name="_Rid_1_s10" xfId="63"/>
    <cellStyle name="_Rid_1_s11" xfId="64"/>
    <cellStyle name="_Rid_1_s12" xfId="65"/>
    <cellStyle name="_Rid_1_s13" xfId="66"/>
    <cellStyle name="_Rid_1_s2" xfId="67"/>
    <cellStyle name="_Rid_1_s3" xfId="68"/>
    <cellStyle name="_Rid_1_s4" xfId="69"/>
    <cellStyle name="_Rid_1_s5" xfId="70"/>
    <cellStyle name="_Rid_1_s6" xfId="71"/>
    <cellStyle name="_Rid_1_s7" xfId="72"/>
    <cellStyle name="_Rid_1_s8" xfId="73"/>
    <cellStyle name="_Rid_1_s9" xfId="74"/>
    <cellStyle name="_Rid_1_sf" xfId="75"/>
    <cellStyle name="_Rid_1_sg" xfId="76"/>
    <cellStyle name="_Rid_1_sh" xfId="77"/>
    <cellStyle name="_Rid_1_sk" xfId="78"/>
    <cellStyle name="_Rid_1_sl" xfId="79"/>
    <cellStyle name="_Rid_1_so" xfId="80"/>
    <cellStyle name="_Rid_1_sp" xfId="81"/>
    <cellStyle name="_Rid_1_ss" xfId="82"/>
    <cellStyle name="_Rid_1_sv" xfId="83"/>
    <cellStyle name="_Rid_1_ta" xfId="84"/>
    <cellStyle name="_Rid_1_ts" xfId="85"/>
    <cellStyle name="_Rid_1_xl" xfId="86"/>
    <cellStyle name="_Rid_1_xm" xfId="87"/>
    <cellStyle name="_Rid_1_xt" xfId="88"/>
    <cellStyle name="_Rid_1_xv" xfId="89"/>
    <cellStyle name="_Rid_2_al" xfId="90"/>
    <cellStyle name="_Rid_2_at" xfId="91"/>
    <cellStyle name="_Rid_2_cf" xfId="92"/>
    <cellStyle name="_Rid_2_cl" xfId="93"/>
    <cellStyle name="_Rid_2_cs" xfId="94"/>
    <cellStyle name="_Rid_2_ct" xfId="95"/>
    <cellStyle name="_Rid_2_cv" xfId="96"/>
    <cellStyle name="_Rid_2_dm" xfId="97"/>
    <cellStyle name="_Rid_2_dm_Non gaap PR" xfId="98"/>
    <cellStyle name="_Rid_2_dm_non-GAAP reconciliation operating" xfId="99"/>
    <cellStyle name="_Rid_2_dm_PF detailed Revenue" xfId="100"/>
    <cellStyle name="_Rid_2_dm_PF Non-GAAP ER to Vince" xfId="101"/>
    <cellStyle name="_Rid_2_dm_Press Release FS" xfId="102"/>
    <cellStyle name="_Rid_2_dm_Q2 2008 Board Book" xfId="103"/>
    <cellStyle name="_Rid_2_dm_Rider A" xfId="104"/>
    <cellStyle name="_Rid_2_fp" xfId="105"/>
    <cellStyle name="_Rid_2_ft" xfId="106"/>
    <cellStyle name="_Rid_2_hl" xfId="107"/>
    <cellStyle name="_Rid_2_hv" xfId="108"/>
    <cellStyle name="_Rid_2_hy" xfId="109"/>
    <cellStyle name="_Rid_2_hy_Non gaap PR" xfId="110"/>
    <cellStyle name="_Rid_2_hy_non-GAAP reconciliation operating" xfId="111"/>
    <cellStyle name="_Rid_2_hy_PF detailed Revenue" xfId="112"/>
    <cellStyle name="_Rid_2_hy_PF Non-GAAP ER to Vince" xfId="113"/>
    <cellStyle name="_Rid_2_hy_Press Release FS" xfId="114"/>
    <cellStyle name="_Rid_2_hy_Q2 2008 Board Book" xfId="115"/>
    <cellStyle name="_Rid_2_hy_Rider A" xfId="116"/>
    <cellStyle name="_Rid_2_if" xfId="117"/>
    <cellStyle name="_Rid_2_ih" xfId="118"/>
    <cellStyle name="_Rid_2_il" xfId="119"/>
    <cellStyle name="_Rid_2_is" xfId="120"/>
    <cellStyle name="_Rid_2_iv" xfId="121"/>
    <cellStyle name="_Rid_2_lg" xfId="122"/>
    <cellStyle name="_Rid_2_lm" xfId="123"/>
    <cellStyle name="_Rid_2_ls" xfId="124"/>
    <cellStyle name="_Rid_2_lt" xfId="125"/>
    <cellStyle name="_Rid_2_lx" xfId="126"/>
    <cellStyle name="_Rid_2_ml" xfId="127"/>
    <cellStyle name="_Rid_2_mv" xfId="128"/>
    <cellStyle name="_Rid_2_nl" xfId="129"/>
    <cellStyle name="_Rid_2_nv" xfId="130"/>
    <cellStyle name="_Rid_2_of" xfId="131"/>
    <cellStyle name="_Rid_2_oh" xfId="132"/>
    <cellStyle name="_Rid_2_ol" xfId="133"/>
    <cellStyle name="_Rid_2_os" xfId="134"/>
    <cellStyle name="_Rid_2_ov" xfId="135"/>
    <cellStyle name="_Rid_2_s0" xfId="136"/>
    <cellStyle name="_Rid_2_s1" xfId="137"/>
    <cellStyle name="_Rid_2_s10" xfId="138"/>
    <cellStyle name="_Rid_2_s11" xfId="139"/>
    <cellStyle name="_Rid_2_s12" xfId="140"/>
    <cellStyle name="_Rid_2_s2" xfId="141"/>
    <cellStyle name="_Rid_2_s3" xfId="142"/>
    <cellStyle name="_Rid_2_s4" xfId="143"/>
    <cellStyle name="_Rid_2_s5" xfId="144"/>
    <cellStyle name="_Rid_2_s6" xfId="145"/>
    <cellStyle name="_Rid_2_s7" xfId="146"/>
    <cellStyle name="_Rid_2_s8" xfId="147"/>
    <cellStyle name="_Rid_2_s9" xfId="148"/>
    <cellStyle name="_Rid_2_sf" xfId="149"/>
    <cellStyle name="_Rid_2_sg" xfId="150"/>
    <cellStyle name="_Rid_2_sh" xfId="151"/>
    <cellStyle name="_Rid_2_sk" xfId="152"/>
    <cellStyle name="_Rid_2_sl" xfId="153"/>
    <cellStyle name="_Rid_2_so" xfId="154"/>
    <cellStyle name="_Rid_2_sp" xfId="155"/>
    <cellStyle name="_Rid_2_ss" xfId="156"/>
    <cellStyle name="_Rid_2_sv" xfId="157"/>
    <cellStyle name="_Rid_2_ta" xfId="158"/>
    <cellStyle name="_Rid_2_ts" xfId="159"/>
    <cellStyle name="_Rid_2_xl" xfId="160"/>
    <cellStyle name="_Rid_2_xm" xfId="161"/>
    <cellStyle name="_Rid_2_xt" xfId="162"/>
    <cellStyle name="_Rid_2_xv" xfId="163"/>
    <cellStyle name="_Rid_3_al" xfId="164"/>
    <cellStyle name="_Rid_3_at" xfId="165"/>
    <cellStyle name="_Rid_3_cf" xfId="166"/>
    <cellStyle name="_Rid_3_cl" xfId="167"/>
    <cellStyle name="_Rid_3_cs" xfId="168"/>
    <cellStyle name="_Rid_3_ct" xfId="169"/>
    <cellStyle name="_Rid_3_cv" xfId="170"/>
    <cellStyle name="_Rid_3_dm" xfId="171"/>
    <cellStyle name="_Rid_3_dm_Non gaap PR" xfId="172"/>
    <cellStyle name="_Rid_3_dm_non-GAAP reconciliation operating" xfId="173"/>
    <cellStyle name="_Rid_3_dm_PF detailed Revenue" xfId="174"/>
    <cellStyle name="_Rid_3_dm_PF Non-GAAP ER to Vince" xfId="175"/>
    <cellStyle name="_Rid_3_dm_Press Release FS" xfId="176"/>
    <cellStyle name="_Rid_3_dm_Q2 2008 Board Book" xfId="177"/>
    <cellStyle name="_Rid_3_dm_Rider A" xfId="178"/>
    <cellStyle name="_Rid_3_fp" xfId="179"/>
    <cellStyle name="_Rid_3_ft" xfId="180"/>
    <cellStyle name="_Rid_3_hl" xfId="181"/>
    <cellStyle name="_Rid_3_hv" xfId="182"/>
    <cellStyle name="_Rid_3_hy" xfId="183"/>
    <cellStyle name="_Rid_3_hy_Non gaap PR" xfId="184"/>
    <cellStyle name="_Rid_3_hy_non-GAAP reconciliation operating" xfId="185"/>
    <cellStyle name="_Rid_3_hy_PF detailed Revenue" xfId="186"/>
    <cellStyle name="_Rid_3_hy_PF Non-GAAP ER to Vince" xfId="187"/>
    <cellStyle name="_Rid_3_hy_Press Release FS" xfId="188"/>
    <cellStyle name="_Rid_3_hy_Q2 2008 Board Book" xfId="189"/>
    <cellStyle name="_Rid_3_hy_Rider A" xfId="190"/>
    <cellStyle name="_Rid_3_if" xfId="191"/>
    <cellStyle name="_Rid_3_ih" xfId="192"/>
    <cellStyle name="_Rid_3_il" xfId="193"/>
    <cellStyle name="_Rid_3_is" xfId="194"/>
    <cellStyle name="_Rid_3_iv" xfId="195"/>
    <cellStyle name="_Rid_3_lg" xfId="196"/>
    <cellStyle name="_Rid_3_lm" xfId="197"/>
    <cellStyle name="_Rid_3_ls" xfId="198"/>
    <cellStyle name="_Rid_3_lt" xfId="199"/>
    <cellStyle name="_Rid_3_lx" xfId="200"/>
    <cellStyle name="_Rid_3_ml" xfId="201"/>
    <cellStyle name="_Rid_3_mv" xfId="202"/>
    <cellStyle name="_Rid_3_nl" xfId="203"/>
    <cellStyle name="_Rid_3_nv" xfId="204"/>
    <cellStyle name="_Rid_3_of" xfId="205"/>
    <cellStyle name="_Rid_3_oh" xfId="206"/>
    <cellStyle name="_Rid_3_ol" xfId="207"/>
    <cellStyle name="_Rid_3_os" xfId="208"/>
    <cellStyle name="_Rid_3_ov" xfId="209"/>
    <cellStyle name="_Rid_3_s0" xfId="210"/>
    <cellStyle name="_Rid_3_s1" xfId="211"/>
    <cellStyle name="_Rid_3_s10" xfId="212"/>
    <cellStyle name="_Rid_3_s11" xfId="213"/>
    <cellStyle name="_Rid_3_s12" xfId="214"/>
    <cellStyle name="_Rid_3_s13" xfId="215"/>
    <cellStyle name="_Rid_3_s14" xfId="216"/>
    <cellStyle name="_Rid_3_s15" xfId="217"/>
    <cellStyle name="_Rid_3_s16" xfId="218"/>
    <cellStyle name="_Rid_3_s17" xfId="219"/>
    <cellStyle name="_Rid_3_s18" xfId="220"/>
    <cellStyle name="_Rid_3_s19" xfId="221"/>
    <cellStyle name="_Rid_3_s2" xfId="222"/>
    <cellStyle name="_Rid_3_s20" xfId="223"/>
    <cellStyle name="_Rid_3_s21" xfId="224"/>
    <cellStyle name="_Rid_3_s22" xfId="225"/>
    <cellStyle name="_Rid_3_s23" xfId="226"/>
    <cellStyle name="_Rid_3_s24" xfId="227"/>
    <cellStyle name="_Rid_3_s3" xfId="228"/>
    <cellStyle name="_Rid_3_s4" xfId="229"/>
    <cellStyle name="_Rid_3_s5" xfId="230"/>
    <cellStyle name="_Rid_3_s6" xfId="231"/>
    <cellStyle name="_Rid_3_s7" xfId="232"/>
    <cellStyle name="_Rid_3_s8" xfId="233"/>
    <cellStyle name="_Rid_3_s9" xfId="234"/>
    <cellStyle name="_Rid_3_sf" xfId="235"/>
    <cellStyle name="_Rid_3_sg" xfId="236"/>
    <cellStyle name="_Rid_3_sh" xfId="237"/>
    <cellStyle name="_Rid_3_sk" xfId="238"/>
    <cellStyle name="_Rid_3_sl" xfId="239"/>
    <cellStyle name="_Rid_3_so" xfId="240"/>
    <cellStyle name="_Rid_3_sp" xfId="241"/>
    <cellStyle name="_Rid_3_ss" xfId="242"/>
    <cellStyle name="_Rid_3_sv" xfId="243"/>
    <cellStyle name="_Rid_3_ta" xfId="244"/>
    <cellStyle name="_Rid_3_ts" xfId="245"/>
    <cellStyle name="_Rid_3_xl" xfId="246"/>
    <cellStyle name="_Rid_3_xm" xfId="247"/>
    <cellStyle name="_Rid_3_xt" xfId="248"/>
    <cellStyle name="_Rid_3_xv" xfId="249"/>
    <cellStyle name="20% - Accent1 2" xfId="270"/>
    <cellStyle name="20% - Accent2 2" xfId="271"/>
    <cellStyle name="20% - Accent3 2" xfId="272"/>
    <cellStyle name="20% - Accent4 2" xfId="273"/>
    <cellStyle name="20% - Accent5 2" xfId="274"/>
    <cellStyle name="20% - Accent6 2" xfId="275"/>
    <cellStyle name="40% - Accent1 2" xfId="276"/>
    <cellStyle name="40% - Accent2 2" xfId="277"/>
    <cellStyle name="40% - Accent3 2" xfId="278"/>
    <cellStyle name="40% - Accent4 2" xfId="279"/>
    <cellStyle name="40% - Accent5 2" xfId="280"/>
    <cellStyle name="40% - Accent6 2" xfId="281"/>
    <cellStyle name="60% - Accent1 2" xfId="282"/>
    <cellStyle name="60% - Accent2 2" xfId="283"/>
    <cellStyle name="60% - Accent3 2" xfId="284"/>
    <cellStyle name="60% - Accent4 2" xfId="285"/>
    <cellStyle name="60% - Accent5 2" xfId="286"/>
    <cellStyle name="60% - Accent6 2" xfId="287"/>
    <cellStyle name="Accent1 2" xfId="288"/>
    <cellStyle name="Accent2 2" xfId="289"/>
    <cellStyle name="Accent3 2" xfId="290"/>
    <cellStyle name="Accent4 2" xfId="291"/>
    <cellStyle name="Accent5 2" xfId="292"/>
    <cellStyle name="Accent6 2" xfId="293"/>
    <cellStyle name="Bad 2" xfId="294"/>
    <cellStyle name="Calculation 2" xfId="295"/>
    <cellStyle name="Check Cell 2" xfId="296"/>
    <cellStyle name="Comma" xfId="311" builtinId="3"/>
    <cellStyle name="Comma 2" xfId="2"/>
    <cellStyle name="Comma 2 2" xfId="250"/>
    <cellStyle name="Comma 2 3" xfId="317"/>
    <cellStyle name="Comma 2 4" xfId="318"/>
    <cellStyle name="Comma 3" xfId="251"/>
    <cellStyle name="Comma 3 2" xfId="319"/>
    <cellStyle name="Comma 3 2 2" xfId="320"/>
    <cellStyle name="Comma 3 3" xfId="321"/>
    <cellStyle name="Comma 3 4" xfId="322"/>
    <cellStyle name="Comma 3 5" xfId="323"/>
    <cellStyle name="Comma 4" xfId="252"/>
    <cellStyle name="Comma 4 2" xfId="324"/>
    <cellStyle name="Comma 4 3" xfId="325"/>
    <cellStyle name="Comma 5" xfId="326"/>
    <cellStyle name="Currency" xfId="314" builtinId="4"/>
    <cellStyle name="Currency 2" xfId="253"/>
    <cellStyle name="Currency 2 2" xfId="3"/>
    <cellStyle name="Currency 3" xfId="254"/>
    <cellStyle name="Explanatory Text 2" xfId="297"/>
    <cellStyle name="Good 2" xfId="298"/>
    <cellStyle name="Heading 1 2" xfId="299"/>
    <cellStyle name="Heading 2 2" xfId="300"/>
    <cellStyle name="Heading 3 2" xfId="301"/>
    <cellStyle name="Heading 4 2" xfId="302"/>
    <cellStyle name="Input 2" xfId="303"/>
    <cellStyle name="Linked Cell 2" xfId="304"/>
    <cellStyle name="Neutral 2" xfId="305"/>
    <cellStyle name="Normal" xfId="0" builtinId="0"/>
    <cellStyle name="Normal 2" xfId="255"/>
    <cellStyle name="Normal 2 2" xfId="327"/>
    <cellStyle name="Normal 2 3" xfId="328"/>
    <cellStyle name="Normal 3" xfId="256"/>
    <cellStyle name="Normal 3 2" xfId="329"/>
    <cellStyle name="Normal 3 3" xfId="330"/>
    <cellStyle name="Normal 4" xfId="331"/>
    <cellStyle name="Normal 5" xfId="332"/>
    <cellStyle name="Normal_boardpackage" xfId="267"/>
    <cellStyle name="Normal_Financial Report-Jun 30 2006 - FAS115" xfId="1"/>
    <cellStyle name="Normal_NonGAAP1" xfId="268"/>
    <cellStyle name="Normal_NonGAAP1_Press Release Stats (4) 2" xfId="312"/>
    <cellStyle name="Normal_Press Release Stats (4)" xfId="313"/>
    <cellStyle name="Note 2" xfId="306"/>
    <cellStyle name="Output 2" xfId="307"/>
    <cellStyle name="Percent" xfId="334" builtinId="5"/>
    <cellStyle name="Percent 2" xfId="257"/>
    <cellStyle name="Percent 2 2" xfId="258"/>
    <cellStyle name="Percent 3" xfId="259"/>
    <cellStyle name="Percent 3 2" xfId="269"/>
    <cellStyle name="Percent 4" xfId="333"/>
    <cellStyle name="PSChar" xfId="260"/>
    <cellStyle name="PSDate" xfId="261"/>
    <cellStyle name="PSDec" xfId="262"/>
    <cellStyle name="PSDetail" xfId="263"/>
    <cellStyle name="PSHeading" xfId="264"/>
    <cellStyle name="PSInt" xfId="265"/>
    <cellStyle name="PSSpacer" xfId="266"/>
    <cellStyle name="Title 2" xfId="308"/>
    <cellStyle name="Total 2" xfId="309"/>
    <cellStyle name="Warning Text 2" xfId="3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2</xdr:rowOff>
    </xdr:from>
    <xdr:to>
      <xdr:col>8</xdr:col>
      <xdr:colOff>0</xdr:colOff>
      <xdr:row>74</xdr:row>
      <xdr:rowOff>118533</xdr:rowOff>
    </xdr:to>
    <xdr:sp macro="" textlink="">
      <xdr:nvSpPr>
        <xdr:cNvPr id="932" name="TextBox 931"/>
        <xdr:cNvSpPr txBox="1"/>
      </xdr:nvSpPr>
      <xdr:spPr>
        <a:xfrm>
          <a:off x="0" y="6993469"/>
          <a:ext cx="10549467" cy="5545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Refer to the non-GAAP information section of the earnings release for further discussion of why we consider amortization expense of acquired intangible assets to be a non-GAAP adjustment.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For the three months ended March 31, 2017 and December 31, 2016, merger and strategic initiatives expense primarily related to our acquisitions of International Securities Exchange, or ISE, and Boardvantage, Inc and other strategic</a:t>
          </a:r>
          <a:r>
            <a:rPr lang="en-US" sz="1100" baseline="0">
              <a:solidFill>
                <a:schemeClr val="dk1"/>
              </a:solidFill>
              <a:effectLst/>
              <a:latin typeface="+mn-lt"/>
              <a:ea typeface="+mn-ea"/>
              <a:cs typeface="+mn-cs"/>
            </a:rPr>
            <a:t> initiatives</a:t>
          </a:r>
          <a:r>
            <a:rPr lang="en-US" sz="1100">
              <a:solidFill>
                <a:schemeClr val="dk1"/>
              </a:solidFill>
              <a:effectLst/>
              <a:latin typeface="+mn-lt"/>
              <a:ea typeface="+mn-ea"/>
              <a:cs typeface="+mn-cs"/>
            </a:rPr>
            <a:t>.  For the three months ended March 31, 2016, merger and strategic initiatives expense primarily related to our acquisitions of Nasdaq CXC and Marketwired L.P. Refer to the non-GAAP information section of the earnings release for further discussion on why we consider merger and strategic initiatives expense to be a non-GAAP adjustment.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Restructuring charges for the three months ended March 31, 2016 are associated with our 2015 restructuring plan to improve performance, cut costs, and reduce spending and are primarily related to severance and other termination benefits, asset impairment charges and other charges. In June 2016, we completed our 2015 restructuring plan. Refer to the non-GAAP information section of the earnings release for further discussion of why we consider restructuring charges to be a non-GAAP adjustment.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(4) For the three months ended December 31, 2016, we recorded a pre-tax, non-cash intangible asset impairment charge of $578 million related to the full write-off of the eSpeed trade name.  The impairment charge was the result of a decline in operating performance and the rebranding of our Fixed Income business. Refer to the non-GAAP information section of the earnings release for further discussion of why we consider asset impairment charges to be a non-GAAP adjustment.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 In December 2016, we were issued a $6 million fine by the Swedish Financial Supervisory Authority, or SFSA, as a result of findings in connection with its investigations of cybersecurity processes at our Nordic exchanges and clearinghouse. The SFSA’s conclusions related to governance issues rather than systems and platform security. We have appealed the SFSA's decision, including the amount of the fine.   This charge is included in regulatory expense in the Condensed Consolidated Statements of Income (Loss) for the three months ended December 31, 2016.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(6) For the three months ended December 31, 2016, we recorded $12 million in accelerated expense due to the retirement of the company’s former CEO for equity awards previously granted.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(7) For the three months ended December 31, 2016, we established a sublease loss reserve on space we currently occupy due to excess capacity.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(8) Other charges primarily include the impact of the write-off of an equity method investment, partially offset by a gain resulting from the sale of a percentage of a separate equity method investment. We recorded the net loss in net income (loss) from unconsolidated investees in the Condensed Consolidated Statements of Income (Loss) for the three months ended December 31, 2016.</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(9) The non-GAAP adjustment to the income tax provision primarily includes the tax impact of each non-GAAP adjustment.  </a:t>
          </a:r>
        </a:p>
        <a:p>
          <a:r>
            <a:rPr lang="en-US" sz="1100">
              <a:solidFill>
                <a:schemeClr val="dk1"/>
              </a:solidFill>
              <a:effectLst/>
              <a:latin typeface="+mn-lt"/>
              <a:ea typeface="+mn-ea"/>
              <a:cs typeface="+mn-cs"/>
            </a:rPr>
            <a:t> </a:t>
          </a:r>
        </a:p>
        <a:p>
          <a:endParaRPr lang="en-US" sz="1100" b="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8</xdr:col>
      <xdr:colOff>0</xdr:colOff>
      <xdr:row>64</xdr:row>
      <xdr:rowOff>35859</xdr:rowOff>
    </xdr:to>
    <xdr:sp macro="" textlink="">
      <xdr:nvSpPr>
        <xdr:cNvPr id="1346" name="TextBox 1345"/>
        <xdr:cNvSpPr txBox="1"/>
      </xdr:nvSpPr>
      <xdr:spPr>
        <a:xfrm>
          <a:off x="0" y="5486400"/>
          <a:ext cx="8848165" cy="4554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Refer to the non-GAAP information section of the earnings release for further discussion of why we consider amortization expense of acquired intangible assets to be a non-GAAP adjustment.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For the three months ended March 31, 2017 and December 31, 2016, merger and strategic initiatives expense primarily related to our acquisitions of ISE and Boardvantage, Inc and other strategic</a:t>
          </a:r>
          <a:r>
            <a:rPr lang="en-US" sz="1100" baseline="0">
              <a:solidFill>
                <a:schemeClr val="dk1"/>
              </a:solidFill>
              <a:effectLst/>
              <a:latin typeface="+mn-lt"/>
              <a:ea typeface="+mn-ea"/>
              <a:cs typeface="+mn-cs"/>
            </a:rPr>
            <a:t> initiatives</a:t>
          </a:r>
          <a:r>
            <a:rPr lang="en-US" sz="1100">
              <a:solidFill>
                <a:schemeClr val="dk1"/>
              </a:solidFill>
              <a:effectLst/>
              <a:latin typeface="+mn-lt"/>
              <a:ea typeface="+mn-ea"/>
              <a:cs typeface="+mn-cs"/>
            </a:rPr>
            <a:t>.  For the three months ended March 31, 2016, merger and strategic initiatives expense primarily related to our acquisitions of Nasdaq</a:t>
          </a:r>
          <a:r>
            <a:rPr lang="en-US" sz="1100" baseline="0">
              <a:solidFill>
                <a:schemeClr val="dk1"/>
              </a:solidFill>
              <a:effectLst/>
              <a:latin typeface="+mn-lt"/>
              <a:ea typeface="+mn-ea"/>
              <a:cs typeface="+mn-cs"/>
            </a:rPr>
            <a:t> CXC</a:t>
          </a:r>
          <a:r>
            <a:rPr lang="en-US" sz="1100">
              <a:solidFill>
                <a:schemeClr val="dk1"/>
              </a:solidFill>
              <a:effectLst/>
              <a:latin typeface="+mn-lt"/>
              <a:ea typeface="+mn-ea"/>
              <a:cs typeface="+mn-cs"/>
            </a:rPr>
            <a:t> and Marketwired L.P. Refer to the non-GAAP information section of the earnings release for further discussion on why we consider merger and strategic initiatives expense to be a non-GAAP adjustment.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Restructuring charges for the three months ended March 31, 2016 are associated with our 2015 restructuring plan to improve performance, cut costs, and reduce spending and are primarily related to severance and other termination benefits, asset impairment charges and other charges. In June 2016, we completed our 2015 restructuring plan. Refer to the non-GAAP information section of the earnings release for further discussion of why we consider restructuring charges to be a non-GAAP adjustment.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(4) In December 2016, we were issued a $6 million fine by the SFSA as a result of findings in connection with its investigations of cybersecurity processes at our Nordic exchanges and clearinghouse. The SFSA’s conclusions related to governance issues rather than systems and platform security. We have appealed the SFSA's decision, including the amount of the fine.   This charge is included in regulatory expense in the Condensed Consolidated Statements of Income (Loss) for the three months ended December 31, 2016.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 For the three months ended December 31, 2016, we recorded $12 million in accelerated expense due to the retirement of the company’s former CEO for equity awards previously granted.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(6) For the three months ended December 31, 2016, we established a sublease loss reserve on space we currently occupy due to excess capacity.  </a:t>
          </a:r>
        </a:p>
        <a:p>
          <a:endParaRPr lang="en-US" sz="1100"/>
        </a:p>
        <a:p>
          <a:pPr eaLnBrk="1" fontAlgn="auto" latinLnBrk="0" hangingPunct="1"/>
          <a:r>
            <a:rPr lang="en-US" sz="1100">
              <a:solidFill>
                <a:schemeClr val="dk1"/>
              </a:solidFill>
              <a:effectLst/>
              <a:latin typeface="+mn-lt"/>
              <a:ea typeface="+mn-ea"/>
              <a:cs typeface="+mn-cs"/>
            </a:rPr>
            <a:t>(7) U.S. GAAP operating margin equals U.S.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GAAP operating income divided by total revenues less transaction-based expenses.</a:t>
          </a:r>
          <a:endParaRPr lang="en-US">
            <a:effectLst/>
          </a:endParaRPr>
        </a:p>
        <a:p>
          <a:pPr eaLnBrk="1" fontAlgn="auto" latinLnBrk="0" hangingPunct="1"/>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(8) Non-GAAP operating margin equals non-GAAP operating income divided by total revenues less transaction-based expenses.</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26</xdr:row>
      <xdr:rowOff>1</xdr:rowOff>
    </xdr:from>
    <xdr:to>
      <xdr:col>8</xdr:col>
      <xdr:colOff>0</xdr:colOff>
      <xdr:row>50</xdr:row>
      <xdr:rowOff>141516</xdr:rowOff>
    </xdr:to>
    <xdr:sp macro="" textlink="">
      <xdr:nvSpPr>
        <xdr:cNvPr id="610" name="TextBox 609"/>
        <xdr:cNvSpPr txBox="1"/>
      </xdr:nvSpPr>
      <xdr:spPr>
        <a:xfrm>
          <a:off x="0" y="4833258"/>
          <a:ext cx="8545286" cy="4060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Refer to the non-GAAP information section of the earnings release for further discussion of why we consider amortization expense of acquired intangible assets to be a non-GAAP adjustment.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For the three months ended March 31, 2017 and December 31, 2016, merger and strategic initiatives expense primarily related to our acquisitions of</a:t>
          </a:r>
          <a:r>
            <a:rPr lang="en-US" sz="1100" baseline="0">
              <a:solidFill>
                <a:schemeClr val="dk1"/>
              </a:solidFill>
              <a:effectLst/>
              <a:latin typeface="+mn-lt"/>
              <a:ea typeface="+mn-ea"/>
              <a:cs typeface="+mn-cs"/>
            </a:rPr>
            <a:t> I</a:t>
          </a:r>
          <a:r>
            <a:rPr lang="en-US" sz="1100">
              <a:solidFill>
                <a:schemeClr val="dk1"/>
              </a:solidFill>
              <a:effectLst/>
              <a:latin typeface="+mn-lt"/>
              <a:ea typeface="+mn-ea"/>
              <a:cs typeface="+mn-cs"/>
            </a:rPr>
            <a:t>SE and Boardvantage, Inc and other strategic</a:t>
          </a:r>
          <a:r>
            <a:rPr lang="en-US" sz="1100" baseline="0">
              <a:solidFill>
                <a:schemeClr val="dk1"/>
              </a:solidFill>
              <a:effectLst/>
              <a:latin typeface="+mn-lt"/>
              <a:ea typeface="+mn-ea"/>
              <a:cs typeface="+mn-cs"/>
            </a:rPr>
            <a:t> initiatives</a:t>
          </a:r>
          <a:r>
            <a:rPr lang="en-US" sz="1100">
              <a:solidFill>
                <a:schemeClr val="dk1"/>
              </a:solidFill>
              <a:effectLst/>
              <a:latin typeface="+mn-lt"/>
              <a:ea typeface="+mn-ea"/>
              <a:cs typeface="+mn-cs"/>
            </a:rPr>
            <a:t>.  For the three months ended March 31, 2016, merger and strategic initiatives expense primarily related to our acquisitions of Nasdaq CXC and Marketwired L.P. Refer to the non-GAAP information section of the earnings release for further discussion on why we consider merger and strategic initiatives expense to be a non-GAAP adjustment.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Restructuring charges for the three months ended March 31, 2016 are associated with our 2015 restructuring plan to improve performance, cut costs, and reduce spending and are primarily related to severance and other termination benefits, asset impairment charges and other charges. In June 2016, we completed our 2015 restructuring plan. Refer to the non-GAAP information section of the earnings release for further discussion of why we consider restructuring charges to be a non-GAAP adjustment.</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(4) In December 2016, we were issued a $6 million fine by the SFSA as a result of findings in connection with its investigations of cybersecurity processes at our Nordic exchanges and clearinghouse. The SFSA’s conclusions related to governance issues rather than systems and platform security. We have appealed the SFSA's decision, including the amount of the fine.   This charge is included in regulatory expense in the Condensed Consolidated Statements of Income (Loss) for the three months ended December 31, 2016.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 For the three months ended December 31, 2016, we recorded $12 million in accelerated expense due to the retirement of the company’s former CEO for equity awards previously granted.</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(6) For the three months ended December 31, 2016, we established a sublease loss reserve on space we currently occupy due to excess capacity.  </a:t>
          </a:r>
          <a:endParaRPr lang="en-US">
            <a:effectLst/>
          </a:endParaRPr>
        </a:p>
        <a:p>
          <a:endParaRPr lang="en-US" sz="110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83345</xdr:colOff>
      <xdr:row>16</xdr:row>
      <xdr:rowOff>38100</xdr:rowOff>
    </xdr:from>
    <xdr:to>
      <xdr:col>14</xdr:col>
      <xdr:colOff>702470</xdr:colOff>
      <xdr:row>22</xdr:row>
      <xdr:rowOff>83343</xdr:rowOff>
    </xdr:to>
    <xdr:sp macro="" textlink="">
      <xdr:nvSpPr>
        <xdr:cNvPr id="717" name="TextBox 716"/>
        <xdr:cNvSpPr txBox="1"/>
      </xdr:nvSpPr>
      <xdr:spPr>
        <a:xfrm>
          <a:off x="83345" y="3133725"/>
          <a:ext cx="11727656" cy="10691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effectLst/>
              <a:latin typeface="+mn-lt"/>
              <a:ea typeface="+mn-ea"/>
              <a:cs typeface="+mn-cs"/>
            </a:rPr>
            <a:t>(1) Acquisition impact reflects the inclusion of revenues from the 2016 acquisitions of Nasdaq CXC, Marketwired L.P., Boardvantage, Inc. and ISE.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In countries with currencies other than the U.S. dollar, revenues and expenses are translated using monthly average exchange rates. Certain discussions in this release isolate the impact of year-over-year foreign currency fluctuations to better measure the comparability of operating results between periods. Operating results excluding the impact of foreign currency fluctuations are calculated by translating the current period’s results by the prior period’s exchange rates.</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107580</xdr:colOff>
      <xdr:row>69</xdr:row>
      <xdr:rowOff>0</xdr:rowOff>
    </xdr:from>
    <xdr:ext cx="9940738" cy="1864659"/>
    <xdr:sp macro="" textlink="">
      <xdr:nvSpPr>
        <xdr:cNvPr id="176" name="Text Box 1"/>
        <xdr:cNvSpPr txBox="1">
          <a:spLocks noChangeArrowheads="1"/>
        </xdr:cNvSpPr>
      </xdr:nvSpPr>
      <xdr:spPr bwMode="auto">
        <a:xfrm>
          <a:off x="107580" y="11707906"/>
          <a:ext cx="9940738" cy="1864659"/>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Matched market share for Nasdaq ISE, Nasdaq GEMX and Nasdaq MRX is not disclosed for the three months ended March 31, 2016 since Nasdaq’s acquisition of ISE closed on June 30, 2016.</a:t>
          </a:r>
        </a:p>
        <a:p>
          <a:pPr algn="l" rtl="0">
            <a:defRPr sz="1000"/>
          </a:pPr>
          <a:r>
            <a:rPr lang="en-US" sz="800" b="0" i="0" u="none" strike="noStrike" baseline="0">
              <a:solidFill>
                <a:srgbClr val="000000"/>
              </a:solidFill>
              <a:latin typeface="Verdana" pitchFamily="34" charset="0"/>
            </a:rPr>
            <a:t>(2) Includes Finnish option contracts traded on EUREX Group.</a:t>
          </a:r>
        </a:p>
        <a:p>
          <a:pPr algn="l" rtl="0">
            <a:defRPr sz="1000"/>
          </a:pPr>
          <a:r>
            <a:rPr lang="en-US" sz="800" b="0" i="0" u="none" strike="noStrike" baseline="0">
              <a:solidFill>
                <a:srgbClr val="000000"/>
              </a:solidFill>
              <a:latin typeface="Verdana" pitchFamily="34" charset="0"/>
            </a:rPr>
            <a:t>(3) Includes transactions executed on Nasdaq's, Nasdaq BX's and Nasdaq PSX's systems plus trades reported through the Financial Industry Regulatory Authority/Nasdaq Trade Reporting Facility.  </a:t>
          </a:r>
        </a:p>
        <a:p>
          <a:pPr algn="l" rtl="0">
            <a:defRPr sz="1000"/>
          </a:pPr>
          <a:r>
            <a:rPr lang="en-US" sz="800" b="0" i="0" u="none" strike="noStrike" baseline="0">
              <a:solidFill>
                <a:srgbClr val="000000"/>
              </a:solidFill>
              <a:latin typeface="Verdana" pitchFamily="34" charset="0"/>
            </a:rPr>
            <a:t>(4) Transactions executed on Nasdaq Commodities or OTC and reported for clearing to Nasdaq Commodities measured by Terawatt hours (TWh).</a:t>
          </a:r>
        </a:p>
        <a:p>
          <a:pPr algn="l" rtl="0">
            <a:defRPr sz="1000"/>
          </a:pPr>
          <a:r>
            <a:rPr lang="en-US" sz="800" b="0" i="0" u="none" strike="noStrike" baseline="0">
              <a:solidFill>
                <a:srgbClr val="000000"/>
              </a:solidFill>
              <a:latin typeface="Verdana" pitchFamily="34" charset="0"/>
            </a:rPr>
            <a:t>(5) New listings include IPOs, including those completed on a best efforts basis, issuers that switched from other listing venues, closed-end funds and separately listed exchange traded products, or ETPs.</a:t>
          </a:r>
        </a:p>
        <a:p>
          <a:pPr algn="l" rtl="0">
            <a:defRPr sz="1000"/>
          </a:pPr>
          <a:r>
            <a:rPr lang="en-US" sz="800" b="0" i="0" u="none" strike="noStrike" baseline="0">
              <a:solidFill>
                <a:srgbClr val="000000"/>
              </a:solidFill>
              <a:latin typeface="Verdana" pitchFamily="34" charset="0"/>
            </a:rPr>
            <a:t>(6) New listings include IPOs and represent companies listed on the Nasdaq Nordic and Nasdaq Baltic exchanges and companies on the alternative markets of Nasdaq First North.</a:t>
          </a:r>
        </a:p>
        <a:p>
          <a:pPr algn="l" rtl="0">
            <a:defRPr sz="1000"/>
          </a:pPr>
          <a:r>
            <a:rPr lang="en-US" sz="800" b="0" i="0" u="none" strike="noStrike" baseline="0">
              <a:solidFill>
                <a:srgbClr val="000000"/>
              </a:solidFill>
              <a:latin typeface="Verdana" pitchFamily="34" charset="0"/>
            </a:rPr>
            <a:t>(7) Number of total listings on Nasdaq at period end, including 332 separately listed ETPs at March 31, 2017, 327 at December 31, 2016 and 241 at March 31, 2016.</a:t>
          </a:r>
        </a:p>
        <a:p>
          <a:pPr algn="l" rtl="0">
            <a:defRPr sz="1000"/>
          </a:pPr>
          <a:r>
            <a:rPr lang="en-US" sz="800" b="0" i="0" u="none" strike="noStrike" baseline="0">
              <a:solidFill>
                <a:srgbClr val="000000"/>
              </a:solidFill>
              <a:latin typeface="Verdana" pitchFamily="34" charset="0"/>
            </a:rPr>
            <a:t>(8) Represents companies listed on the Nasdaq Nordic and Nasdaq Baltic exchanges and companies on the alternative markets of Nasdaq First North at period end.</a:t>
          </a:r>
        </a:p>
        <a:p>
          <a:pPr algn="l" rtl="0">
            <a:defRPr sz="1000"/>
          </a:pPr>
          <a:r>
            <a:rPr lang="en-US" sz="800" b="0" i="0" u="none" strike="noStrike" baseline="0">
              <a:solidFill>
                <a:srgbClr val="000000"/>
              </a:solidFill>
              <a:latin typeface="Verdana" pitchFamily="34" charset="0"/>
            </a:rPr>
            <a:t>(9) Total contract value of orders signed during the period. </a:t>
          </a:r>
        </a:p>
        <a:p>
          <a:pPr algn="l" rtl="0">
            <a:defRPr sz="1000"/>
          </a:pPr>
          <a:r>
            <a:rPr lang="en-US" sz="800" b="0" i="0" u="none" strike="noStrike" baseline="0">
              <a:solidFill>
                <a:srgbClr val="000000"/>
              </a:solidFill>
              <a:latin typeface="Verdana" pitchFamily="34" charset="0"/>
            </a:rPr>
            <a:t>(10)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NT\Profiles\salernoj\Local%20Settings\Temporary%20Internet%20Files\OLKC\0702%20NB%20&amp;%20Seg%20only%20resul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00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 val="Consol%20Income%20Stmt.xls"/>
      <sheetName val="Consol Income Stmt.xls"/>
      <sheetName val="\WINNT\Profiles\palmierv\Local "/>
    </sheetNames>
    <definedNames>
      <definedName name="Chart_Label_Update"/>
    </defined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5"/>
  <sheetViews>
    <sheetView showGridLines="0" zoomScale="90" zoomScaleNormal="90" zoomScaleSheetLayoutView="100" workbookViewId="0">
      <pane xSplit="1" ySplit="8" topLeftCell="B9" activePane="bottomRight" state="frozen"/>
      <selection activeCell="E20" sqref="E20"/>
      <selection pane="topRight" activeCell="E20" sqref="E20"/>
      <selection pane="bottomLeft" activeCell="E20" sqref="E20"/>
      <selection pane="bottomRight" activeCell="F67" sqref="F67"/>
    </sheetView>
  </sheetViews>
  <sheetFormatPr defaultColWidth="11.28515625" defaultRowHeight="12.75"/>
  <cols>
    <col min="1" max="1" width="68.5703125" style="16" customWidth="1"/>
    <col min="2" max="2" width="17.7109375" style="155" customWidth="1"/>
    <col min="3" max="3" width="2.7109375" style="11" customWidth="1"/>
    <col min="4" max="4" width="18.7109375" style="11" customWidth="1"/>
    <col min="5" max="5" width="2.7109375" style="11" customWidth="1"/>
    <col min="6" max="6" width="17.7109375" style="11" customWidth="1"/>
    <col min="7" max="220" width="11.28515625" style="16"/>
    <col min="221" max="221" width="61.5703125" style="16" customWidth="1"/>
    <col min="222" max="222" width="2.5703125" style="16" customWidth="1"/>
    <col min="223" max="223" width="13.7109375" style="16" bestFit="1" customWidth="1"/>
    <col min="224" max="224" width="1.7109375" style="16" customWidth="1"/>
    <col min="225" max="225" width="14.42578125" style="16" bestFit="1" customWidth="1"/>
    <col min="226" max="226" width="1.42578125" style="16" customWidth="1"/>
    <col min="227" max="227" width="14.42578125" style="16" bestFit="1" customWidth="1"/>
    <col min="228" max="228" width="1.7109375" style="16" customWidth="1"/>
    <col min="229" max="229" width="13.7109375" style="16" bestFit="1" customWidth="1"/>
    <col min="230" max="230" width="1.7109375" style="16" customWidth="1"/>
    <col min="231" max="231" width="13" style="16" bestFit="1" customWidth="1"/>
    <col min="232" max="476" width="11.28515625" style="16"/>
    <col min="477" max="477" width="61.5703125" style="16" customWidth="1"/>
    <col min="478" max="478" width="2.5703125" style="16" customWidth="1"/>
    <col min="479" max="479" width="13.7109375" style="16" bestFit="1" customWidth="1"/>
    <col min="480" max="480" width="1.7109375" style="16" customWidth="1"/>
    <col min="481" max="481" width="14.42578125" style="16" bestFit="1" customWidth="1"/>
    <col min="482" max="482" width="1.42578125" style="16" customWidth="1"/>
    <col min="483" max="483" width="14.42578125" style="16" bestFit="1" customWidth="1"/>
    <col min="484" max="484" width="1.7109375" style="16" customWidth="1"/>
    <col min="485" max="485" width="13.7109375" style="16" bestFit="1" customWidth="1"/>
    <col min="486" max="486" width="1.7109375" style="16" customWidth="1"/>
    <col min="487" max="487" width="13" style="16" bestFit="1" customWidth="1"/>
    <col min="488" max="732" width="11.28515625" style="16"/>
    <col min="733" max="733" width="61.5703125" style="16" customWidth="1"/>
    <col min="734" max="734" width="2.5703125" style="16" customWidth="1"/>
    <col min="735" max="735" width="13.7109375" style="16" bestFit="1" customWidth="1"/>
    <col min="736" max="736" width="1.7109375" style="16" customWidth="1"/>
    <col min="737" max="737" width="14.42578125" style="16" bestFit="1" customWidth="1"/>
    <col min="738" max="738" width="1.42578125" style="16" customWidth="1"/>
    <col min="739" max="739" width="14.42578125" style="16" bestFit="1" customWidth="1"/>
    <col min="740" max="740" width="1.7109375" style="16" customWidth="1"/>
    <col min="741" max="741" width="13.7109375" style="16" bestFit="1" customWidth="1"/>
    <col min="742" max="742" width="1.7109375" style="16" customWidth="1"/>
    <col min="743" max="743" width="13" style="16" bestFit="1" customWidth="1"/>
    <col min="744" max="988" width="11.28515625" style="16"/>
    <col min="989" max="989" width="61.5703125" style="16" customWidth="1"/>
    <col min="990" max="990" width="2.5703125" style="16" customWidth="1"/>
    <col min="991" max="991" width="13.7109375" style="16" bestFit="1" customWidth="1"/>
    <col min="992" max="992" width="1.7109375" style="16" customWidth="1"/>
    <col min="993" max="993" width="14.42578125" style="16" bestFit="1" customWidth="1"/>
    <col min="994" max="994" width="1.42578125" style="16" customWidth="1"/>
    <col min="995" max="995" width="14.42578125" style="16" bestFit="1" customWidth="1"/>
    <col min="996" max="996" width="1.7109375" style="16" customWidth="1"/>
    <col min="997" max="997" width="13.7109375" style="16" bestFit="1" customWidth="1"/>
    <col min="998" max="998" width="1.7109375" style="16" customWidth="1"/>
    <col min="999" max="999" width="13" style="16" bestFit="1" customWidth="1"/>
    <col min="1000" max="1244" width="11.28515625" style="16"/>
    <col min="1245" max="1245" width="61.5703125" style="16" customWidth="1"/>
    <col min="1246" max="1246" width="2.5703125" style="16" customWidth="1"/>
    <col min="1247" max="1247" width="13.7109375" style="16" bestFit="1" customWidth="1"/>
    <col min="1248" max="1248" width="1.7109375" style="16" customWidth="1"/>
    <col min="1249" max="1249" width="14.42578125" style="16" bestFit="1" customWidth="1"/>
    <col min="1250" max="1250" width="1.42578125" style="16" customWidth="1"/>
    <col min="1251" max="1251" width="14.42578125" style="16" bestFit="1" customWidth="1"/>
    <col min="1252" max="1252" width="1.7109375" style="16" customWidth="1"/>
    <col min="1253" max="1253" width="13.7109375" style="16" bestFit="1" customWidth="1"/>
    <col min="1254" max="1254" width="1.7109375" style="16" customWidth="1"/>
    <col min="1255" max="1255" width="13" style="16" bestFit="1" customWidth="1"/>
    <col min="1256" max="1500" width="11.28515625" style="16"/>
    <col min="1501" max="1501" width="61.5703125" style="16" customWidth="1"/>
    <col min="1502" max="1502" width="2.5703125" style="16" customWidth="1"/>
    <col min="1503" max="1503" width="13.7109375" style="16" bestFit="1" customWidth="1"/>
    <col min="1504" max="1504" width="1.7109375" style="16" customWidth="1"/>
    <col min="1505" max="1505" width="14.42578125" style="16" bestFit="1" customWidth="1"/>
    <col min="1506" max="1506" width="1.42578125" style="16" customWidth="1"/>
    <col min="1507" max="1507" width="14.42578125" style="16" bestFit="1" customWidth="1"/>
    <col min="1508" max="1508" width="1.7109375" style="16" customWidth="1"/>
    <col min="1509" max="1509" width="13.7109375" style="16" bestFit="1" customWidth="1"/>
    <col min="1510" max="1510" width="1.7109375" style="16" customWidth="1"/>
    <col min="1511" max="1511" width="13" style="16" bestFit="1" customWidth="1"/>
    <col min="1512" max="1756" width="11.28515625" style="16"/>
    <col min="1757" max="1757" width="61.5703125" style="16" customWidth="1"/>
    <col min="1758" max="1758" width="2.5703125" style="16" customWidth="1"/>
    <col min="1759" max="1759" width="13.7109375" style="16" bestFit="1" customWidth="1"/>
    <col min="1760" max="1760" width="1.7109375" style="16" customWidth="1"/>
    <col min="1761" max="1761" width="14.42578125" style="16" bestFit="1" customWidth="1"/>
    <col min="1762" max="1762" width="1.42578125" style="16" customWidth="1"/>
    <col min="1763" max="1763" width="14.42578125" style="16" bestFit="1" customWidth="1"/>
    <col min="1764" max="1764" width="1.7109375" style="16" customWidth="1"/>
    <col min="1765" max="1765" width="13.7109375" style="16" bestFit="1" customWidth="1"/>
    <col min="1766" max="1766" width="1.7109375" style="16" customWidth="1"/>
    <col min="1767" max="1767" width="13" style="16" bestFit="1" customWidth="1"/>
    <col min="1768" max="2012" width="11.28515625" style="16"/>
    <col min="2013" max="2013" width="61.5703125" style="16" customWidth="1"/>
    <col min="2014" max="2014" width="2.5703125" style="16" customWidth="1"/>
    <col min="2015" max="2015" width="13.7109375" style="16" bestFit="1" customWidth="1"/>
    <col min="2016" max="2016" width="1.7109375" style="16" customWidth="1"/>
    <col min="2017" max="2017" width="14.42578125" style="16" bestFit="1" customWidth="1"/>
    <col min="2018" max="2018" width="1.42578125" style="16" customWidth="1"/>
    <col min="2019" max="2019" width="14.42578125" style="16" bestFit="1" customWidth="1"/>
    <col min="2020" max="2020" width="1.7109375" style="16" customWidth="1"/>
    <col min="2021" max="2021" width="13.7109375" style="16" bestFit="1" customWidth="1"/>
    <col min="2022" max="2022" width="1.7109375" style="16" customWidth="1"/>
    <col min="2023" max="2023" width="13" style="16" bestFit="1" customWidth="1"/>
    <col min="2024" max="2268" width="11.28515625" style="16"/>
    <col min="2269" max="2269" width="61.5703125" style="16" customWidth="1"/>
    <col min="2270" max="2270" width="2.5703125" style="16" customWidth="1"/>
    <col min="2271" max="2271" width="13.7109375" style="16" bestFit="1" customWidth="1"/>
    <col min="2272" max="2272" width="1.7109375" style="16" customWidth="1"/>
    <col min="2273" max="2273" width="14.42578125" style="16" bestFit="1" customWidth="1"/>
    <col min="2274" max="2274" width="1.42578125" style="16" customWidth="1"/>
    <col min="2275" max="2275" width="14.42578125" style="16" bestFit="1" customWidth="1"/>
    <col min="2276" max="2276" width="1.7109375" style="16" customWidth="1"/>
    <col min="2277" max="2277" width="13.7109375" style="16" bestFit="1" customWidth="1"/>
    <col min="2278" max="2278" width="1.7109375" style="16" customWidth="1"/>
    <col min="2279" max="2279" width="13" style="16" bestFit="1" customWidth="1"/>
    <col min="2280" max="2524" width="11.28515625" style="16"/>
    <col min="2525" max="2525" width="61.5703125" style="16" customWidth="1"/>
    <col min="2526" max="2526" width="2.5703125" style="16" customWidth="1"/>
    <col min="2527" max="2527" width="13.7109375" style="16" bestFit="1" customWidth="1"/>
    <col min="2528" max="2528" width="1.7109375" style="16" customWidth="1"/>
    <col min="2529" max="2529" width="14.42578125" style="16" bestFit="1" customWidth="1"/>
    <col min="2530" max="2530" width="1.42578125" style="16" customWidth="1"/>
    <col min="2531" max="2531" width="14.42578125" style="16" bestFit="1" customWidth="1"/>
    <col min="2532" max="2532" width="1.7109375" style="16" customWidth="1"/>
    <col min="2533" max="2533" width="13.7109375" style="16" bestFit="1" customWidth="1"/>
    <col min="2534" max="2534" width="1.7109375" style="16" customWidth="1"/>
    <col min="2535" max="2535" width="13" style="16" bestFit="1" customWidth="1"/>
    <col min="2536" max="2780" width="11.28515625" style="16"/>
    <col min="2781" max="2781" width="61.5703125" style="16" customWidth="1"/>
    <col min="2782" max="2782" width="2.5703125" style="16" customWidth="1"/>
    <col min="2783" max="2783" width="13.7109375" style="16" bestFit="1" customWidth="1"/>
    <col min="2784" max="2784" width="1.7109375" style="16" customWidth="1"/>
    <col min="2785" max="2785" width="14.42578125" style="16" bestFit="1" customWidth="1"/>
    <col min="2786" max="2786" width="1.42578125" style="16" customWidth="1"/>
    <col min="2787" max="2787" width="14.42578125" style="16" bestFit="1" customWidth="1"/>
    <col min="2788" max="2788" width="1.7109375" style="16" customWidth="1"/>
    <col min="2789" max="2789" width="13.7109375" style="16" bestFit="1" customWidth="1"/>
    <col min="2790" max="2790" width="1.7109375" style="16" customWidth="1"/>
    <col min="2791" max="2791" width="13" style="16" bestFit="1" customWidth="1"/>
    <col min="2792" max="3036" width="11.28515625" style="16"/>
    <col min="3037" max="3037" width="61.5703125" style="16" customWidth="1"/>
    <col min="3038" max="3038" width="2.5703125" style="16" customWidth="1"/>
    <col min="3039" max="3039" width="13.7109375" style="16" bestFit="1" customWidth="1"/>
    <col min="3040" max="3040" width="1.7109375" style="16" customWidth="1"/>
    <col min="3041" max="3041" width="14.42578125" style="16" bestFit="1" customWidth="1"/>
    <col min="3042" max="3042" width="1.42578125" style="16" customWidth="1"/>
    <col min="3043" max="3043" width="14.42578125" style="16" bestFit="1" customWidth="1"/>
    <col min="3044" max="3044" width="1.7109375" style="16" customWidth="1"/>
    <col min="3045" max="3045" width="13.7109375" style="16" bestFit="1" customWidth="1"/>
    <col min="3046" max="3046" width="1.7109375" style="16" customWidth="1"/>
    <col min="3047" max="3047" width="13" style="16" bestFit="1" customWidth="1"/>
    <col min="3048" max="3292" width="11.28515625" style="16"/>
    <col min="3293" max="3293" width="61.5703125" style="16" customWidth="1"/>
    <col min="3294" max="3294" width="2.5703125" style="16" customWidth="1"/>
    <col min="3295" max="3295" width="13.7109375" style="16" bestFit="1" customWidth="1"/>
    <col min="3296" max="3296" width="1.7109375" style="16" customWidth="1"/>
    <col min="3297" max="3297" width="14.42578125" style="16" bestFit="1" customWidth="1"/>
    <col min="3298" max="3298" width="1.42578125" style="16" customWidth="1"/>
    <col min="3299" max="3299" width="14.42578125" style="16" bestFit="1" customWidth="1"/>
    <col min="3300" max="3300" width="1.7109375" style="16" customWidth="1"/>
    <col min="3301" max="3301" width="13.7109375" style="16" bestFit="1" customWidth="1"/>
    <col min="3302" max="3302" width="1.7109375" style="16" customWidth="1"/>
    <col min="3303" max="3303" width="13" style="16" bestFit="1" customWidth="1"/>
    <col min="3304" max="3548" width="11.28515625" style="16"/>
    <col min="3549" max="3549" width="61.5703125" style="16" customWidth="1"/>
    <col min="3550" max="3550" width="2.5703125" style="16" customWidth="1"/>
    <col min="3551" max="3551" width="13.7109375" style="16" bestFit="1" customWidth="1"/>
    <col min="3552" max="3552" width="1.7109375" style="16" customWidth="1"/>
    <col min="3553" max="3553" width="14.42578125" style="16" bestFit="1" customWidth="1"/>
    <col min="3554" max="3554" width="1.42578125" style="16" customWidth="1"/>
    <col min="3555" max="3555" width="14.42578125" style="16" bestFit="1" customWidth="1"/>
    <col min="3556" max="3556" width="1.7109375" style="16" customWidth="1"/>
    <col min="3557" max="3557" width="13.7109375" style="16" bestFit="1" customWidth="1"/>
    <col min="3558" max="3558" width="1.7109375" style="16" customWidth="1"/>
    <col min="3559" max="3559" width="13" style="16" bestFit="1" customWidth="1"/>
    <col min="3560" max="3804" width="11.28515625" style="16"/>
    <col min="3805" max="3805" width="61.5703125" style="16" customWidth="1"/>
    <col min="3806" max="3806" width="2.5703125" style="16" customWidth="1"/>
    <col min="3807" max="3807" width="13.7109375" style="16" bestFit="1" customWidth="1"/>
    <col min="3808" max="3808" width="1.7109375" style="16" customWidth="1"/>
    <col min="3809" max="3809" width="14.42578125" style="16" bestFit="1" customWidth="1"/>
    <col min="3810" max="3810" width="1.42578125" style="16" customWidth="1"/>
    <col min="3811" max="3811" width="14.42578125" style="16" bestFit="1" customWidth="1"/>
    <col min="3812" max="3812" width="1.7109375" style="16" customWidth="1"/>
    <col min="3813" max="3813" width="13.7109375" style="16" bestFit="1" customWidth="1"/>
    <col min="3814" max="3814" width="1.7109375" style="16" customWidth="1"/>
    <col min="3815" max="3815" width="13" style="16" bestFit="1" customWidth="1"/>
    <col min="3816" max="4060" width="11.28515625" style="16"/>
    <col min="4061" max="4061" width="61.5703125" style="16" customWidth="1"/>
    <col min="4062" max="4062" width="2.5703125" style="16" customWidth="1"/>
    <col min="4063" max="4063" width="13.7109375" style="16" bestFit="1" customWidth="1"/>
    <col min="4064" max="4064" width="1.7109375" style="16" customWidth="1"/>
    <col min="4065" max="4065" width="14.42578125" style="16" bestFit="1" customWidth="1"/>
    <col min="4066" max="4066" width="1.42578125" style="16" customWidth="1"/>
    <col min="4067" max="4067" width="14.42578125" style="16" bestFit="1" customWidth="1"/>
    <col min="4068" max="4068" width="1.7109375" style="16" customWidth="1"/>
    <col min="4069" max="4069" width="13.7109375" style="16" bestFit="1" customWidth="1"/>
    <col min="4070" max="4070" width="1.7109375" style="16" customWidth="1"/>
    <col min="4071" max="4071" width="13" style="16" bestFit="1" customWidth="1"/>
    <col min="4072" max="4316" width="11.28515625" style="16"/>
    <col min="4317" max="4317" width="61.5703125" style="16" customWidth="1"/>
    <col min="4318" max="4318" width="2.5703125" style="16" customWidth="1"/>
    <col min="4319" max="4319" width="13.7109375" style="16" bestFit="1" customWidth="1"/>
    <col min="4320" max="4320" width="1.7109375" style="16" customWidth="1"/>
    <col min="4321" max="4321" width="14.42578125" style="16" bestFit="1" customWidth="1"/>
    <col min="4322" max="4322" width="1.42578125" style="16" customWidth="1"/>
    <col min="4323" max="4323" width="14.42578125" style="16" bestFit="1" customWidth="1"/>
    <col min="4324" max="4324" width="1.7109375" style="16" customWidth="1"/>
    <col min="4325" max="4325" width="13.7109375" style="16" bestFit="1" customWidth="1"/>
    <col min="4326" max="4326" width="1.7109375" style="16" customWidth="1"/>
    <col min="4327" max="4327" width="13" style="16" bestFit="1" customWidth="1"/>
    <col min="4328" max="4572" width="11.28515625" style="16"/>
    <col min="4573" max="4573" width="61.5703125" style="16" customWidth="1"/>
    <col min="4574" max="4574" width="2.5703125" style="16" customWidth="1"/>
    <col min="4575" max="4575" width="13.7109375" style="16" bestFit="1" customWidth="1"/>
    <col min="4576" max="4576" width="1.7109375" style="16" customWidth="1"/>
    <col min="4577" max="4577" width="14.42578125" style="16" bestFit="1" customWidth="1"/>
    <col min="4578" max="4578" width="1.42578125" style="16" customWidth="1"/>
    <col min="4579" max="4579" width="14.42578125" style="16" bestFit="1" customWidth="1"/>
    <col min="4580" max="4580" width="1.7109375" style="16" customWidth="1"/>
    <col min="4581" max="4581" width="13.7109375" style="16" bestFit="1" customWidth="1"/>
    <col min="4582" max="4582" width="1.7109375" style="16" customWidth="1"/>
    <col min="4583" max="4583" width="13" style="16" bestFit="1" customWidth="1"/>
    <col min="4584" max="4828" width="11.28515625" style="16"/>
    <col min="4829" max="4829" width="61.5703125" style="16" customWidth="1"/>
    <col min="4830" max="4830" width="2.5703125" style="16" customWidth="1"/>
    <col min="4831" max="4831" width="13.7109375" style="16" bestFit="1" customWidth="1"/>
    <col min="4832" max="4832" width="1.7109375" style="16" customWidth="1"/>
    <col min="4833" max="4833" width="14.42578125" style="16" bestFit="1" customWidth="1"/>
    <col min="4834" max="4834" width="1.42578125" style="16" customWidth="1"/>
    <col min="4835" max="4835" width="14.42578125" style="16" bestFit="1" customWidth="1"/>
    <col min="4836" max="4836" width="1.7109375" style="16" customWidth="1"/>
    <col min="4837" max="4837" width="13.7109375" style="16" bestFit="1" customWidth="1"/>
    <col min="4838" max="4838" width="1.7109375" style="16" customWidth="1"/>
    <col min="4839" max="4839" width="13" style="16" bestFit="1" customWidth="1"/>
    <col min="4840" max="5084" width="11.28515625" style="16"/>
    <col min="5085" max="5085" width="61.5703125" style="16" customWidth="1"/>
    <col min="5086" max="5086" width="2.5703125" style="16" customWidth="1"/>
    <col min="5087" max="5087" width="13.7109375" style="16" bestFit="1" customWidth="1"/>
    <col min="5088" max="5088" width="1.7109375" style="16" customWidth="1"/>
    <col min="5089" max="5089" width="14.42578125" style="16" bestFit="1" customWidth="1"/>
    <col min="5090" max="5090" width="1.42578125" style="16" customWidth="1"/>
    <col min="5091" max="5091" width="14.42578125" style="16" bestFit="1" customWidth="1"/>
    <col min="5092" max="5092" width="1.7109375" style="16" customWidth="1"/>
    <col min="5093" max="5093" width="13.7109375" style="16" bestFit="1" customWidth="1"/>
    <col min="5094" max="5094" width="1.7109375" style="16" customWidth="1"/>
    <col min="5095" max="5095" width="13" style="16" bestFit="1" customWidth="1"/>
    <col min="5096" max="5340" width="11.28515625" style="16"/>
    <col min="5341" max="5341" width="61.5703125" style="16" customWidth="1"/>
    <col min="5342" max="5342" width="2.5703125" style="16" customWidth="1"/>
    <col min="5343" max="5343" width="13.7109375" style="16" bestFit="1" customWidth="1"/>
    <col min="5344" max="5344" width="1.7109375" style="16" customWidth="1"/>
    <col min="5345" max="5345" width="14.42578125" style="16" bestFit="1" customWidth="1"/>
    <col min="5346" max="5346" width="1.42578125" style="16" customWidth="1"/>
    <col min="5347" max="5347" width="14.42578125" style="16" bestFit="1" customWidth="1"/>
    <col min="5348" max="5348" width="1.7109375" style="16" customWidth="1"/>
    <col min="5349" max="5349" width="13.7109375" style="16" bestFit="1" customWidth="1"/>
    <col min="5350" max="5350" width="1.7109375" style="16" customWidth="1"/>
    <col min="5351" max="5351" width="13" style="16" bestFit="1" customWidth="1"/>
    <col min="5352" max="5596" width="11.28515625" style="16"/>
    <col min="5597" max="5597" width="61.5703125" style="16" customWidth="1"/>
    <col min="5598" max="5598" width="2.5703125" style="16" customWidth="1"/>
    <col min="5599" max="5599" width="13.7109375" style="16" bestFit="1" customWidth="1"/>
    <col min="5600" max="5600" width="1.7109375" style="16" customWidth="1"/>
    <col min="5601" max="5601" width="14.42578125" style="16" bestFit="1" customWidth="1"/>
    <col min="5602" max="5602" width="1.42578125" style="16" customWidth="1"/>
    <col min="5603" max="5603" width="14.42578125" style="16" bestFit="1" customWidth="1"/>
    <col min="5604" max="5604" width="1.7109375" style="16" customWidth="1"/>
    <col min="5605" max="5605" width="13.7109375" style="16" bestFit="1" customWidth="1"/>
    <col min="5606" max="5606" width="1.7109375" style="16" customWidth="1"/>
    <col min="5607" max="5607" width="13" style="16" bestFit="1" customWidth="1"/>
    <col min="5608" max="5852" width="11.28515625" style="16"/>
    <col min="5853" max="5853" width="61.5703125" style="16" customWidth="1"/>
    <col min="5854" max="5854" width="2.5703125" style="16" customWidth="1"/>
    <col min="5855" max="5855" width="13.7109375" style="16" bestFit="1" customWidth="1"/>
    <col min="5856" max="5856" width="1.7109375" style="16" customWidth="1"/>
    <col min="5857" max="5857" width="14.42578125" style="16" bestFit="1" customWidth="1"/>
    <col min="5858" max="5858" width="1.42578125" style="16" customWidth="1"/>
    <col min="5859" max="5859" width="14.42578125" style="16" bestFit="1" customWidth="1"/>
    <col min="5860" max="5860" width="1.7109375" style="16" customWidth="1"/>
    <col min="5861" max="5861" width="13.7109375" style="16" bestFit="1" customWidth="1"/>
    <col min="5862" max="5862" width="1.7109375" style="16" customWidth="1"/>
    <col min="5863" max="5863" width="13" style="16" bestFit="1" customWidth="1"/>
    <col min="5864" max="6108" width="11.28515625" style="16"/>
    <col min="6109" max="6109" width="61.5703125" style="16" customWidth="1"/>
    <col min="6110" max="6110" width="2.5703125" style="16" customWidth="1"/>
    <col min="6111" max="6111" width="13.7109375" style="16" bestFit="1" customWidth="1"/>
    <col min="6112" max="6112" width="1.7109375" style="16" customWidth="1"/>
    <col min="6113" max="6113" width="14.42578125" style="16" bestFit="1" customWidth="1"/>
    <col min="6114" max="6114" width="1.42578125" style="16" customWidth="1"/>
    <col min="6115" max="6115" width="14.42578125" style="16" bestFit="1" customWidth="1"/>
    <col min="6116" max="6116" width="1.7109375" style="16" customWidth="1"/>
    <col min="6117" max="6117" width="13.7109375" style="16" bestFit="1" customWidth="1"/>
    <col min="6118" max="6118" width="1.7109375" style="16" customWidth="1"/>
    <col min="6119" max="6119" width="13" style="16" bestFit="1" customWidth="1"/>
    <col min="6120" max="6364" width="11.28515625" style="16"/>
    <col min="6365" max="6365" width="61.5703125" style="16" customWidth="1"/>
    <col min="6366" max="6366" width="2.5703125" style="16" customWidth="1"/>
    <col min="6367" max="6367" width="13.7109375" style="16" bestFit="1" customWidth="1"/>
    <col min="6368" max="6368" width="1.7109375" style="16" customWidth="1"/>
    <col min="6369" max="6369" width="14.42578125" style="16" bestFit="1" customWidth="1"/>
    <col min="6370" max="6370" width="1.42578125" style="16" customWidth="1"/>
    <col min="6371" max="6371" width="14.42578125" style="16" bestFit="1" customWidth="1"/>
    <col min="6372" max="6372" width="1.7109375" style="16" customWidth="1"/>
    <col min="6373" max="6373" width="13.7109375" style="16" bestFit="1" customWidth="1"/>
    <col min="6374" max="6374" width="1.7109375" style="16" customWidth="1"/>
    <col min="6375" max="6375" width="13" style="16" bestFit="1" customWidth="1"/>
    <col min="6376" max="6620" width="11.28515625" style="16"/>
    <col min="6621" max="6621" width="61.5703125" style="16" customWidth="1"/>
    <col min="6622" max="6622" width="2.5703125" style="16" customWidth="1"/>
    <col min="6623" max="6623" width="13.7109375" style="16" bestFit="1" customWidth="1"/>
    <col min="6624" max="6624" width="1.7109375" style="16" customWidth="1"/>
    <col min="6625" max="6625" width="14.42578125" style="16" bestFit="1" customWidth="1"/>
    <col min="6626" max="6626" width="1.42578125" style="16" customWidth="1"/>
    <col min="6627" max="6627" width="14.42578125" style="16" bestFit="1" customWidth="1"/>
    <col min="6628" max="6628" width="1.7109375" style="16" customWidth="1"/>
    <col min="6629" max="6629" width="13.7109375" style="16" bestFit="1" customWidth="1"/>
    <col min="6630" max="6630" width="1.7109375" style="16" customWidth="1"/>
    <col min="6631" max="6631" width="13" style="16" bestFit="1" customWidth="1"/>
    <col min="6632" max="6876" width="11.28515625" style="16"/>
    <col min="6877" max="6877" width="61.5703125" style="16" customWidth="1"/>
    <col min="6878" max="6878" width="2.5703125" style="16" customWidth="1"/>
    <col min="6879" max="6879" width="13.7109375" style="16" bestFit="1" customWidth="1"/>
    <col min="6880" max="6880" width="1.7109375" style="16" customWidth="1"/>
    <col min="6881" max="6881" width="14.42578125" style="16" bestFit="1" customWidth="1"/>
    <col min="6882" max="6882" width="1.42578125" style="16" customWidth="1"/>
    <col min="6883" max="6883" width="14.42578125" style="16" bestFit="1" customWidth="1"/>
    <col min="6884" max="6884" width="1.7109375" style="16" customWidth="1"/>
    <col min="6885" max="6885" width="13.7109375" style="16" bestFit="1" customWidth="1"/>
    <col min="6886" max="6886" width="1.7109375" style="16" customWidth="1"/>
    <col min="6887" max="6887" width="13" style="16" bestFit="1" customWidth="1"/>
    <col min="6888" max="7132" width="11.28515625" style="16"/>
    <col min="7133" max="7133" width="61.5703125" style="16" customWidth="1"/>
    <col min="7134" max="7134" width="2.5703125" style="16" customWidth="1"/>
    <col min="7135" max="7135" width="13.7109375" style="16" bestFit="1" customWidth="1"/>
    <col min="7136" max="7136" width="1.7109375" style="16" customWidth="1"/>
    <col min="7137" max="7137" width="14.42578125" style="16" bestFit="1" customWidth="1"/>
    <col min="7138" max="7138" width="1.42578125" style="16" customWidth="1"/>
    <col min="7139" max="7139" width="14.42578125" style="16" bestFit="1" customWidth="1"/>
    <col min="7140" max="7140" width="1.7109375" style="16" customWidth="1"/>
    <col min="7141" max="7141" width="13.7109375" style="16" bestFit="1" customWidth="1"/>
    <col min="7142" max="7142" width="1.7109375" style="16" customWidth="1"/>
    <col min="7143" max="7143" width="13" style="16" bestFit="1" customWidth="1"/>
    <col min="7144" max="7388" width="11.28515625" style="16"/>
    <col min="7389" max="7389" width="61.5703125" style="16" customWidth="1"/>
    <col min="7390" max="7390" width="2.5703125" style="16" customWidth="1"/>
    <col min="7391" max="7391" width="13.7109375" style="16" bestFit="1" customWidth="1"/>
    <col min="7392" max="7392" width="1.7109375" style="16" customWidth="1"/>
    <col min="7393" max="7393" width="14.42578125" style="16" bestFit="1" customWidth="1"/>
    <col min="7394" max="7394" width="1.42578125" style="16" customWidth="1"/>
    <col min="7395" max="7395" width="14.42578125" style="16" bestFit="1" customWidth="1"/>
    <col min="7396" max="7396" width="1.7109375" style="16" customWidth="1"/>
    <col min="7397" max="7397" width="13.7109375" style="16" bestFit="1" customWidth="1"/>
    <col min="7398" max="7398" width="1.7109375" style="16" customWidth="1"/>
    <col min="7399" max="7399" width="13" style="16" bestFit="1" customWidth="1"/>
    <col min="7400" max="7644" width="11.28515625" style="16"/>
    <col min="7645" max="7645" width="61.5703125" style="16" customWidth="1"/>
    <col min="7646" max="7646" width="2.5703125" style="16" customWidth="1"/>
    <col min="7647" max="7647" width="13.7109375" style="16" bestFit="1" customWidth="1"/>
    <col min="7648" max="7648" width="1.7109375" style="16" customWidth="1"/>
    <col min="7649" max="7649" width="14.42578125" style="16" bestFit="1" customWidth="1"/>
    <col min="7650" max="7650" width="1.42578125" style="16" customWidth="1"/>
    <col min="7651" max="7651" width="14.42578125" style="16" bestFit="1" customWidth="1"/>
    <col min="7652" max="7652" width="1.7109375" style="16" customWidth="1"/>
    <col min="7653" max="7653" width="13.7109375" style="16" bestFit="1" customWidth="1"/>
    <col min="7654" max="7654" width="1.7109375" style="16" customWidth="1"/>
    <col min="7655" max="7655" width="13" style="16" bestFit="1" customWidth="1"/>
    <col min="7656" max="7900" width="11.28515625" style="16"/>
    <col min="7901" max="7901" width="61.5703125" style="16" customWidth="1"/>
    <col min="7902" max="7902" width="2.5703125" style="16" customWidth="1"/>
    <col min="7903" max="7903" width="13.7109375" style="16" bestFit="1" customWidth="1"/>
    <col min="7904" max="7904" width="1.7109375" style="16" customWidth="1"/>
    <col min="7905" max="7905" width="14.42578125" style="16" bestFit="1" customWidth="1"/>
    <col min="7906" max="7906" width="1.42578125" style="16" customWidth="1"/>
    <col min="7907" max="7907" width="14.42578125" style="16" bestFit="1" customWidth="1"/>
    <col min="7908" max="7908" width="1.7109375" style="16" customWidth="1"/>
    <col min="7909" max="7909" width="13.7109375" style="16" bestFit="1" customWidth="1"/>
    <col min="7910" max="7910" width="1.7109375" style="16" customWidth="1"/>
    <col min="7911" max="7911" width="13" style="16" bestFit="1" customWidth="1"/>
    <col min="7912" max="8156" width="11.28515625" style="16"/>
    <col min="8157" max="8157" width="61.5703125" style="16" customWidth="1"/>
    <col min="8158" max="8158" width="2.5703125" style="16" customWidth="1"/>
    <col min="8159" max="8159" width="13.7109375" style="16" bestFit="1" customWidth="1"/>
    <col min="8160" max="8160" width="1.7109375" style="16" customWidth="1"/>
    <col min="8161" max="8161" width="14.42578125" style="16" bestFit="1" customWidth="1"/>
    <col min="8162" max="8162" width="1.42578125" style="16" customWidth="1"/>
    <col min="8163" max="8163" width="14.42578125" style="16" bestFit="1" customWidth="1"/>
    <col min="8164" max="8164" width="1.7109375" style="16" customWidth="1"/>
    <col min="8165" max="8165" width="13.7109375" style="16" bestFit="1" customWidth="1"/>
    <col min="8166" max="8166" width="1.7109375" style="16" customWidth="1"/>
    <col min="8167" max="8167" width="13" style="16" bestFit="1" customWidth="1"/>
    <col min="8168" max="8412" width="11.28515625" style="16"/>
    <col min="8413" max="8413" width="61.5703125" style="16" customWidth="1"/>
    <col min="8414" max="8414" width="2.5703125" style="16" customWidth="1"/>
    <col min="8415" max="8415" width="13.7109375" style="16" bestFit="1" customWidth="1"/>
    <col min="8416" max="8416" width="1.7109375" style="16" customWidth="1"/>
    <col min="8417" max="8417" width="14.42578125" style="16" bestFit="1" customWidth="1"/>
    <col min="8418" max="8418" width="1.42578125" style="16" customWidth="1"/>
    <col min="8419" max="8419" width="14.42578125" style="16" bestFit="1" customWidth="1"/>
    <col min="8420" max="8420" width="1.7109375" style="16" customWidth="1"/>
    <col min="8421" max="8421" width="13.7109375" style="16" bestFit="1" customWidth="1"/>
    <col min="8422" max="8422" width="1.7109375" style="16" customWidth="1"/>
    <col min="8423" max="8423" width="13" style="16" bestFit="1" customWidth="1"/>
    <col min="8424" max="8668" width="11.28515625" style="16"/>
    <col min="8669" max="8669" width="61.5703125" style="16" customWidth="1"/>
    <col min="8670" max="8670" width="2.5703125" style="16" customWidth="1"/>
    <col min="8671" max="8671" width="13.7109375" style="16" bestFit="1" customWidth="1"/>
    <col min="8672" max="8672" width="1.7109375" style="16" customWidth="1"/>
    <col min="8673" max="8673" width="14.42578125" style="16" bestFit="1" customWidth="1"/>
    <col min="8674" max="8674" width="1.42578125" style="16" customWidth="1"/>
    <col min="8675" max="8675" width="14.42578125" style="16" bestFit="1" customWidth="1"/>
    <col min="8676" max="8676" width="1.7109375" style="16" customWidth="1"/>
    <col min="8677" max="8677" width="13.7109375" style="16" bestFit="1" customWidth="1"/>
    <col min="8678" max="8678" width="1.7109375" style="16" customWidth="1"/>
    <col min="8679" max="8679" width="13" style="16" bestFit="1" customWidth="1"/>
    <col min="8680" max="8924" width="11.28515625" style="16"/>
    <col min="8925" max="8925" width="61.5703125" style="16" customWidth="1"/>
    <col min="8926" max="8926" width="2.5703125" style="16" customWidth="1"/>
    <col min="8927" max="8927" width="13.7109375" style="16" bestFit="1" customWidth="1"/>
    <col min="8928" max="8928" width="1.7109375" style="16" customWidth="1"/>
    <col min="8929" max="8929" width="14.42578125" style="16" bestFit="1" customWidth="1"/>
    <col min="8930" max="8930" width="1.42578125" style="16" customWidth="1"/>
    <col min="8931" max="8931" width="14.42578125" style="16" bestFit="1" customWidth="1"/>
    <col min="8932" max="8932" width="1.7109375" style="16" customWidth="1"/>
    <col min="8933" max="8933" width="13.7109375" style="16" bestFit="1" customWidth="1"/>
    <col min="8934" max="8934" width="1.7109375" style="16" customWidth="1"/>
    <col min="8935" max="8935" width="13" style="16" bestFit="1" customWidth="1"/>
    <col min="8936" max="9180" width="11.28515625" style="16"/>
    <col min="9181" max="9181" width="61.5703125" style="16" customWidth="1"/>
    <col min="9182" max="9182" width="2.5703125" style="16" customWidth="1"/>
    <col min="9183" max="9183" width="13.7109375" style="16" bestFit="1" customWidth="1"/>
    <col min="9184" max="9184" width="1.7109375" style="16" customWidth="1"/>
    <col min="9185" max="9185" width="14.42578125" style="16" bestFit="1" customWidth="1"/>
    <col min="9186" max="9186" width="1.42578125" style="16" customWidth="1"/>
    <col min="9187" max="9187" width="14.42578125" style="16" bestFit="1" customWidth="1"/>
    <col min="9188" max="9188" width="1.7109375" style="16" customWidth="1"/>
    <col min="9189" max="9189" width="13.7109375" style="16" bestFit="1" customWidth="1"/>
    <col min="9190" max="9190" width="1.7109375" style="16" customWidth="1"/>
    <col min="9191" max="9191" width="13" style="16" bestFit="1" customWidth="1"/>
    <col min="9192" max="9436" width="11.28515625" style="16"/>
    <col min="9437" max="9437" width="61.5703125" style="16" customWidth="1"/>
    <col min="9438" max="9438" width="2.5703125" style="16" customWidth="1"/>
    <col min="9439" max="9439" width="13.7109375" style="16" bestFit="1" customWidth="1"/>
    <col min="9440" max="9440" width="1.7109375" style="16" customWidth="1"/>
    <col min="9441" max="9441" width="14.42578125" style="16" bestFit="1" customWidth="1"/>
    <col min="9442" max="9442" width="1.42578125" style="16" customWidth="1"/>
    <col min="9443" max="9443" width="14.42578125" style="16" bestFit="1" customWidth="1"/>
    <col min="9444" max="9444" width="1.7109375" style="16" customWidth="1"/>
    <col min="9445" max="9445" width="13.7109375" style="16" bestFit="1" customWidth="1"/>
    <col min="9446" max="9446" width="1.7109375" style="16" customWidth="1"/>
    <col min="9447" max="9447" width="13" style="16" bestFit="1" customWidth="1"/>
    <col min="9448" max="9692" width="11.28515625" style="16"/>
    <col min="9693" max="9693" width="61.5703125" style="16" customWidth="1"/>
    <col min="9694" max="9694" width="2.5703125" style="16" customWidth="1"/>
    <col min="9695" max="9695" width="13.7109375" style="16" bestFit="1" customWidth="1"/>
    <col min="9696" max="9696" width="1.7109375" style="16" customWidth="1"/>
    <col min="9697" max="9697" width="14.42578125" style="16" bestFit="1" customWidth="1"/>
    <col min="9698" max="9698" width="1.42578125" style="16" customWidth="1"/>
    <col min="9699" max="9699" width="14.42578125" style="16" bestFit="1" customWidth="1"/>
    <col min="9700" max="9700" width="1.7109375" style="16" customWidth="1"/>
    <col min="9701" max="9701" width="13.7109375" style="16" bestFit="1" customWidth="1"/>
    <col min="9702" max="9702" width="1.7109375" style="16" customWidth="1"/>
    <col min="9703" max="9703" width="13" style="16" bestFit="1" customWidth="1"/>
    <col min="9704" max="9948" width="11.28515625" style="16"/>
    <col min="9949" max="9949" width="61.5703125" style="16" customWidth="1"/>
    <col min="9950" max="9950" width="2.5703125" style="16" customWidth="1"/>
    <col min="9951" max="9951" width="13.7109375" style="16" bestFit="1" customWidth="1"/>
    <col min="9952" max="9952" width="1.7109375" style="16" customWidth="1"/>
    <col min="9953" max="9953" width="14.42578125" style="16" bestFit="1" customWidth="1"/>
    <col min="9954" max="9954" width="1.42578125" style="16" customWidth="1"/>
    <col min="9955" max="9955" width="14.42578125" style="16" bestFit="1" customWidth="1"/>
    <col min="9956" max="9956" width="1.7109375" style="16" customWidth="1"/>
    <col min="9957" max="9957" width="13.7109375" style="16" bestFit="1" customWidth="1"/>
    <col min="9958" max="9958" width="1.7109375" style="16" customWidth="1"/>
    <col min="9959" max="9959" width="13" style="16" bestFit="1" customWidth="1"/>
    <col min="9960" max="10204" width="11.28515625" style="16"/>
    <col min="10205" max="10205" width="61.5703125" style="16" customWidth="1"/>
    <col min="10206" max="10206" width="2.5703125" style="16" customWidth="1"/>
    <col min="10207" max="10207" width="13.7109375" style="16" bestFit="1" customWidth="1"/>
    <col min="10208" max="10208" width="1.7109375" style="16" customWidth="1"/>
    <col min="10209" max="10209" width="14.42578125" style="16" bestFit="1" customWidth="1"/>
    <col min="10210" max="10210" width="1.42578125" style="16" customWidth="1"/>
    <col min="10211" max="10211" width="14.42578125" style="16" bestFit="1" customWidth="1"/>
    <col min="10212" max="10212" width="1.7109375" style="16" customWidth="1"/>
    <col min="10213" max="10213" width="13.7109375" style="16" bestFit="1" customWidth="1"/>
    <col min="10214" max="10214" width="1.7109375" style="16" customWidth="1"/>
    <col min="10215" max="10215" width="13" style="16" bestFit="1" customWidth="1"/>
    <col min="10216" max="10460" width="11.28515625" style="16"/>
    <col min="10461" max="10461" width="61.5703125" style="16" customWidth="1"/>
    <col min="10462" max="10462" width="2.5703125" style="16" customWidth="1"/>
    <col min="10463" max="10463" width="13.7109375" style="16" bestFit="1" customWidth="1"/>
    <col min="10464" max="10464" width="1.7109375" style="16" customWidth="1"/>
    <col min="10465" max="10465" width="14.42578125" style="16" bestFit="1" customWidth="1"/>
    <col min="10466" max="10466" width="1.42578125" style="16" customWidth="1"/>
    <col min="10467" max="10467" width="14.42578125" style="16" bestFit="1" customWidth="1"/>
    <col min="10468" max="10468" width="1.7109375" style="16" customWidth="1"/>
    <col min="10469" max="10469" width="13.7109375" style="16" bestFit="1" customWidth="1"/>
    <col min="10470" max="10470" width="1.7109375" style="16" customWidth="1"/>
    <col min="10471" max="10471" width="13" style="16" bestFit="1" customWidth="1"/>
    <col min="10472" max="10716" width="11.28515625" style="16"/>
    <col min="10717" max="10717" width="61.5703125" style="16" customWidth="1"/>
    <col min="10718" max="10718" width="2.5703125" style="16" customWidth="1"/>
    <col min="10719" max="10719" width="13.7109375" style="16" bestFit="1" customWidth="1"/>
    <col min="10720" max="10720" width="1.7109375" style="16" customWidth="1"/>
    <col min="10721" max="10721" width="14.42578125" style="16" bestFit="1" customWidth="1"/>
    <col min="10722" max="10722" width="1.42578125" style="16" customWidth="1"/>
    <col min="10723" max="10723" width="14.42578125" style="16" bestFit="1" customWidth="1"/>
    <col min="10724" max="10724" width="1.7109375" style="16" customWidth="1"/>
    <col min="10725" max="10725" width="13.7109375" style="16" bestFit="1" customWidth="1"/>
    <col min="10726" max="10726" width="1.7109375" style="16" customWidth="1"/>
    <col min="10727" max="10727" width="13" style="16" bestFit="1" customWidth="1"/>
    <col min="10728" max="10972" width="11.28515625" style="16"/>
    <col min="10973" max="10973" width="61.5703125" style="16" customWidth="1"/>
    <col min="10974" max="10974" width="2.5703125" style="16" customWidth="1"/>
    <col min="10975" max="10975" width="13.7109375" style="16" bestFit="1" customWidth="1"/>
    <col min="10976" max="10976" width="1.7109375" style="16" customWidth="1"/>
    <col min="10977" max="10977" width="14.42578125" style="16" bestFit="1" customWidth="1"/>
    <col min="10978" max="10978" width="1.42578125" style="16" customWidth="1"/>
    <col min="10979" max="10979" width="14.42578125" style="16" bestFit="1" customWidth="1"/>
    <col min="10980" max="10980" width="1.7109375" style="16" customWidth="1"/>
    <col min="10981" max="10981" width="13.7109375" style="16" bestFit="1" customWidth="1"/>
    <col min="10982" max="10982" width="1.7109375" style="16" customWidth="1"/>
    <col min="10983" max="10983" width="13" style="16" bestFit="1" customWidth="1"/>
    <col min="10984" max="11228" width="11.28515625" style="16"/>
    <col min="11229" max="11229" width="61.5703125" style="16" customWidth="1"/>
    <col min="11230" max="11230" width="2.5703125" style="16" customWidth="1"/>
    <col min="11231" max="11231" width="13.7109375" style="16" bestFit="1" customWidth="1"/>
    <col min="11232" max="11232" width="1.7109375" style="16" customWidth="1"/>
    <col min="11233" max="11233" width="14.42578125" style="16" bestFit="1" customWidth="1"/>
    <col min="11234" max="11234" width="1.42578125" style="16" customWidth="1"/>
    <col min="11235" max="11235" width="14.42578125" style="16" bestFit="1" customWidth="1"/>
    <col min="11236" max="11236" width="1.7109375" style="16" customWidth="1"/>
    <col min="11237" max="11237" width="13.7109375" style="16" bestFit="1" customWidth="1"/>
    <col min="11238" max="11238" width="1.7109375" style="16" customWidth="1"/>
    <col min="11239" max="11239" width="13" style="16" bestFit="1" customWidth="1"/>
    <col min="11240" max="11484" width="11.28515625" style="16"/>
    <col min="11485" max="11485" width="61.5703125" style="16" customWidth="1"/>
    <col min="11486" max="11486" width="2.5703125" style="16" customWidth="1"/>
    <col min="11487" max="11487" width="13.7109375" style="16" bestFit="1" customWidth="1"/>
    <col min="11488" max="11488" width="1.7109375" style="16" customWidth="1"/>
    <col min="11489" max="11489" width="14.42578125" style="16" bestFit="1" customWidth="1"/>
    <col min="11490" max="11490" width="1.42578125" style="16" customWidth="1"/>
    <col min="11491" max="11491" width="14.42578125" style="16" bestFit="1" customWidth="1"/>
    <col min="11492" max="11492" width="1.7109375" style="16" customWidth="1"/>
    <col min="11493" max="11493" width="13.7109375" style="16" bestFit="1" customWidth="1"/>
    <col min="11494" max="11494" width="1.7109375" style="16" customWidth="1"/>
    <col min="11495" max="11495" width="13" style="16" bestFit="1" customWidth="1"/>
    <col min="11496" max="11740" width="11.28515625" style="16"/>
    <col min="11741" max="11741" width="61.5703125" style="16" customWidth="1"/>
    <col min="11742" max="11742" width="2.5703125" style="16" customWidth="1"/>
    <col min="11743" max="11743" width="13.7109375" style="16" bestFit="1" customWidth="1"/>
    <col min="11744" max="11744" width="1.7109375" style="16" customWidth="1"/>
    <col min="11745" max="11745" width="14.42578125" style="16" bestFit="1" customWidth="1"/>
    <col min="11746" max="11746" width="1.42578125" style="16" customWidth="1"/>
    <col min="11747" max="11747" width="14.42578125" style="16" bestFit="1" customWidth="1"/>
    <col min="11748" max="11748" width="1.7109375" style="16" customWidth="1"/>
    <col min="11749" max="11749" width="13.7109375" style="16" bestFit="1" customWidth="1"/>
    <col min="11750" max="11750" width="1.7109375" style="16" customWidth="1"/>
    <col min="11751" max="11751" width="13" style="16" bestFit="1" customWidth="1"/>
    <col min="11752" max="11996" width="11.28515625" style="16"/>
    <col min="11997" max="11997" width="61.5703125" style="16" customWidth="1"/>
    <col min="11998" max="11998" width="2.5703125" style="16" customWidth="1"/>
    <col min="11999" max="11999" width="13.7109375" style="16" bestFit="1" customWidth="1"/>
    <col min="12000" max="12000" width="1.7109375" style="16" customWidth="1"/>
    <col min="12001" max="12001" width="14.42578125" style="16" bestFit="1" customWidth="1"/>
    <col min="12002" max="12002" width="1.42578125" style="16" customWidth="1"/>
    <col min="12003" max="12003" width="14.42578125" style="16" bestFit="1" customWidth="1"/>
    <col min="12004" max="12004" width="1.7109375" style="16" customWidth="1"/>
    <col min="12005" max="12005" width="13.7109375" style="16" bestFit="1" customWidth="1"/>
    <col min="12006" max="12006" width="1.7109375" style="16" customWidth="1"/>
    <col min="12007" max="12007" width="13" style="16" bestFit="1" customWidth="1"/>
    <col min="12008" max="12252" width="11.28515625" style="16"/>
    <col min="12253" max="12253" width="61.5703125" style="16" customWidth="1"/>
    <col min="12254" max="12254" width="2.5703125" style="16" customWidth="1"/>
    <col min="12255" max="12255" width="13.7109375" style="16" bestFit="1" customWidth="1"/>
    <col min="12256" max="12256" width="1.7109375" style="16" customWidth="1"/>
    <col min="12257" max="12257" width="14.42578125" style="16" bestFit="1" customWidth="1"/>
    <col min="12258" max="12258" width="1.42578125" style="16" customWidth="1"/>
    <col min="12259" max="12259" width="14.42578125" style="16" bestFit="1" customWidth="1"/>
    <col min="12260" max="12260" width="1.7109375" style="16" customWidth="1"/>
    <col min="12261" max="12261" width="13.7109375" style="16" bestFit="1" customWidth="1"/>
    <col min="12262" max="12262" width="1.7109375" style="16" customWidth="1"/>
    <col min="12263" max="12263" width="13" style="16" bestFit="1" customWidth="1"/>
    <col min="12264" max="12508" width="11.28515625" style="16"/>
    <col min="12509" max="12509" width="61.5703125" style="16" customWidth="1"/>
    <col min="12510" max="12510" width="2.5703125" style="16" customWidth="1"/>
    <col min="12511" max="12511" width="13.7109375" style="16" bestFit="1" customWidth="1"/>
    <col min="12512" max="12512" width="1.7109375" style="16" customWidth="1"/>
    <col min="12513" max="12513" width="14.42578125" style="16" bestFit="1" customWidth="1"/>
    <col min="12514" max="12514" width="1.42578125" style="16" customWidth="1"/>
    <col min="12515" max="12515" width="14.42578125" style="16" bestFit="1" customWidth="1"/>
    <col min="12516" max="12516" width="1.7109375" style="16" customWidth="1"/>
    <col min="12517" max="12517" width="13.7109375" style="16" bestFit="1" customWidth="1"/>
    <col min="12518" max="12518" width="1.7109375" style="16" customWidth="1"/>
    <col min="12519" max="12519" width="13" style="16" bestFit="1" customWidth="1"/>
    <col min="12520" max="12764" width="11.28515625" style="16"/>
    <col min="12765" max="12765" width="61.5703125" style="16" customWidth="1"/>
    <col min="12766" max="12766" width="2.5703125" style="16" customWidth="1"/>
    <col min="12767" max="12767" width="13.7109375" style="16" bestFit="1" customWidth="1"/>
    <col min="12768" max="12768" width="1.7109375" style="16" customWidth="1"/>
    <col min="12769" max="12769" width="14.42578125" style="16" bestFit="1" customWidth="1"/>
    <col min="12770" max="12770" width="1.42578125" style="16" customWidth="1"/>
    <col min="12771" max="12771" width="14.42578125" style="16" bestFit="1" customWidth="1"/>
    <col min="12772" max="12772" width="1.7109375" style="16" customWidth="1"/>
    <col min="12773" max="12773" width="13.7109375" style="16" bestFit="1" customWidth="1"/>
    <col min="12774" max="12774" width="1.7109375" style="16" customWidth="1"/>
    <col min="12775" max="12775" width="13" style="16" bestFit="1" customWidth="1"/>
    <col min="12776" max="13020" width="11.28515625" style="16"/>
    <col min="13021" max="13021" width="61.5703125" style="16" customWidth="1"/>
    <col min="13022" max="13022" width="2.5703125" style="16" customWidth="1"/>
    <col min="13023" max="13023" width="13.7109375" style="16" bestFit="1" customWidth="1"/>
    <col min="13024" max="13024" width="1.7109375" style="16" customWidth="1"/>
    <col min="13025" max="13025" width="14.42578125" style="16" bestFit="1" customWidth="1"/>
    <col min="13026" max="13026" width="1.42578125" style="16" customWidth="1"/>
    <col min="13027" max="13027" width="14.42578125" style="16" bestFit="1" customWidth="1"/>
    <col min="13028" max="13028" width="1.7109375" style="16" customWidth="1"/>
    <col min="13029" max="13029" width="13.7109375" style="16" bestFit="1" customWidth="1"/>
    <col min="13030" max="13030" width="1.7109375" style="16" customWidth="1"/>
    <col min="13031" max="13031" width="13" style="16" bestFit="1" customWidth="1"/>
    <col min="13032" max="13276" width="11.28515625" style="16"/>
    <col min="13277" max="13277" width="61.5703125" style="16" customWidth="1"/>
    <col min="13278" max="13278" width="2.5703125" style="16" customWidth="1"/>
    <col min="13279" max="13279" width="13.7109375" style="16" bestFit="1" customWidth="1"/>
    <col min="13280" max="13280" width="1.7109375" style="16" customWidth="1"/>
    <col min="13281" max="13281" width="14.42578125" style="16" bestFit="1" customWidth="1"/>
    <col min="13282" max="13282" width="1.42578125" style="16" customWidth="1"/>
    <col min="13283" max="13283" width="14.42578125" style="16" bestFit="1" customWidth="1"/>
    <col min="13284" max="13284" width="1.7109375" style="16" customWidth="1"/>
    <col min="13285" max="13285" width="13.7109375" style="16" bestFit="1" customWidth="1"/>
    <col min="13286" max="13286" width="1.7109375" style="16" customWidth="1"/>
    <col min="13287" max="13287" width="13" style="16" bestFit="1" customWidth="1"/>
    <col min="13288" max="13532" width="11.28515625" style="16"/>
    <col min="13533" max="13533" width="61.5703125" style="16" customWidth="1"/>
    <col min="13534" max="13534" width="2.5703125" style="16" customWidth="1"/>
    <col min="13535" max="13535" width="13.7109375" style="16" bestFit="1" customWidth="1"/>
    <col min="13536" max="13536" width="1.7109375" style="16" customWidth="1"/>
    <col min="13537" max="13537" width="14.42578125" style="16" bestFit="1" customWidth="1"/>
    <col min="13538" max="13538" width="1.42578125" style="16" customWidth="1"/>
    <col min="13539" max="13539" width="14.42578125" style="16" bestFit="1" customWidth="1"/>
    <col min="13540" max="13540" width="1.7109375" style="16" customWidth="1"/>
    <col min="13541" max="13541" width="13.7109375" style="16" bestFit="1" customWidth="1"/>
    <col min="13542" max="13542" width="1.7109375" style="16" customWidth="1"/>
    <col min="13543" max="13543" width="13" style="16" bestFit="1" customWidth="1"/>
    <col min="13544" max="13788" width="11.28515625" style="16"/>
    <col min="13789" max="13789" width="61.5703125" style="16" customWidth="1"/>
    <col min="13790" max="13790" width="2.5703125" style="16" customWidth="1"/>
    <col min="13791" max="13791" width="13.7109375" style="16" bestFit="1" customWidth="1"/>
    <col min="13792" max="13792" width="1.7109375" style="16" customWidth="1"/>
    <col min="13793" max="13793" width="14.42578125" style="16" bestFit="1" customWidth="1"/>
    <col min="13794" max="13794" width="1.42578125" style="16" customWidth="1"/>
    <col min="13795" max="13795" width="14.42578125" style="16" bestFit="1" customWidth="1"/>
    <col min="13796" max="13796" width="1.7109375" style="16" customWidth="1"/>
    <col min="13797" max="13797" width="13.7109375" style="16" bestFit="1" customWidth="1"/>
    <col min="13798" max="13798" width="1.7109375" style="16" customWidth="1"/>
    <col min="13799" max="13799" width="13" style="16" bestFit="1" customWidth="1"/>
    <col min="13800" max="14044" width="11.28515625" style="16"/>
    <col min="14045" max="14045" width="61.5703125" style="16" customWidth="1"/>
    <col min="14046" max="14046" width="2.5703125" style="16" customWidth="1"/>
    <col min="14047" max="14047" width="13.7109375" style="16" bestFit="1" customWidth="1"/>
    <col min="14048" max="14048" width="1.7109375" style="16" customWidth="1"/>
    <col min="14049" max="14049" width="14.42578125" style="16" bestFit="1" customWidth="1"/>
    <col min="14050" max="14050" width="1.42578125" style="16" customWidth="1"/>
    <col min="14051" max="14051" width="14.42578125" style="16" bestFit="1" customWidth="1"/>
    <col min="14052" max="14052" width="1.7109375" style="16" customWidth="1"/>
    <col min="14053" max="14053" width="13.7109375" style="16" bestFit="1" customWidth="1"/>
    <col min="14054" max="14054" width="1.7109375" style="16" customWidth="1"/>
    <col min="14055" max="14055" width="13" style="16" bestFit="1" customWidth="1"/>
    <col min="14056" max="14300" width="11.28515625" style="16"/>
    <col min="14301" max="14301" width="61.5703125" style="16" customWidth="1"/>
    <col min="14302" max="14302" width="2.5703125" style="16" customWidth="1"/>
    <col min="14303" max="14303" width="13.7109375" style="16" bestFit="1" customWidth="1"/>
    <col min="14304" max="14304" width="1.7109375" style="16" customWidth="1"/>
    <col min="14305" max="14305" width="14.42578125" style="16" bestFit="1" customWidth="1"/>
    <col min="14306" max="14306" width="1.42578125" style="16" customWidth="1"/>
    <col min="14307" max="14307" width="14.42578125" style="16" bestFit="1" customWidth="1"/>
    <col min="14308" max="14308" width="1.7109375" style="16" customWidth="1"/>
    <col min="14309" max="14309" width="13.7109375" style="16" bestFit="1" customWidth="1"/>
    <col min="14310" max="14310" width="1.7109375" style="16" customWidth="1"/>
    <col min="14311" max="14311" width="13" style="16" bestFit="1" customWidth="1"/>
    <col min="14312" max="14556" width="11.28515625" style="16"/>
    <col min="14557" max="14557" width="61.5703125" style="16" customWidth="1"/>
    <col min="14558" max="14558" width="2.5703125" style="16" customWidth="1"/>
    <col min="14559" max="14559" width="13.7109375" style="16" bestFit="1" customWidth="1"/>
    <col min="14560" max="14560" width="1.7109375" style="16" customWidth="1"/>
    <col min="14561" max="14561" width="14.42578125" style="16" bestFit="1" customWidth="1"/>
    <col min="14562" max="14562" width="1.42578125" style="16" customWidth="1"/>
    <col min="14563" max="14563" width="14.42578125" style="16" bestFit="1" customWidth="1"/>
    <col min="14564" max="14564" width="1.7109375" style="16" customWidth="1"/>
    <col min="14565" max="14565" width="13.7109375" style="16" bestFit="1" customWidth="1"/>
    <col min="14566" max="14566" width="1.7109375" style="16" customWidth="1"/>
    <col min="14567" max="14567" width="13" style="16" bestFit="1" customWidth="1"/>
    <col min="14568" max="14812" width="11.28515625" style="16"/>
    <col min="14813" max="14813" width="61.5703125" style="16" customWidth="1"/>
    <col min="14814" max="14814" width="2.5703125" style="16" customWidth="1"/>
    <col min="14815" max="14815" width="13.7109375" style="16" bestFit="1" customWidth="1"/>
    <col min="14816" max="14816" width="1.7109375" style="16" customWidth="1"/>
    <col min="14817" max="14817" width="14.42578125" style="16" bestFit="1" customWidth="1"/>
    <col min="14818" max="14818" width="1.42578125" style="16" customWidth="1"/>
    <col min="14819" max="14819" width="14.42578125" style="16" bestFit="1" customWidth="1"/>
    <col min="14820" max="14820" width="1.7109375" style="16" customWidth="1"/>
    <col min="14821" max="14821" width="13.7109375" style="16" bestFit="1" customWidth="1"/>
    <col min="14822" max="14822" width="1.7109375" style="16" customWidth="1"/>
    <col min="14823" max="14823" width="13" style="16" bestFit="1" customWidth="1"/>
    <col min="14824" max="15068" width="11.28515625" style="16"/>
    <col min="15069" max="15069" width="61.5703125" style="16" customWidth="1"/>
    <col min="15070" max="15070" width="2.5703125" style="16" customWidth="1"/>
    <col min="15071" max="15071" width="13.7109375" style="16" bestFit="1" customWidth="1"/>
    <col min="15072" max="15072" width="1.7109375" style="16" customWidth="1"/>
    <col min="15073" max="15073" width="14.42578125" style="16" bestFit="1" customWidth="1"/>
    <col min="15074" max="15074" width="1.42578125" style="16" customWidth="1"/>
    <col min="15075" max="15075" width="14.42578125" style="16" bestFit="1" customWidth="1"/>
    <col min="15076" max="15076" width="1.7109375" style="16" customWidth="1"/>
    <col min="15077" max="15077" width="13.7109375" style="16" bestFit="1" customWidth="1"/>
    <col min="15078" max="15078" width="1.7109375" style="16" customWidth="1"/>
    <col min="15079" max="15079" width="13" style="16" bestFit="1" customWidth="1"/>
    <col min="15080" max="15324" width="11.28515625" style="16"/>
    <col min="15325" max="15325" width="61.5703125" style="16" customWidth="1"/>
    <col min="15326" max="15326" width="2.5703125" style="16" customWidth="1"/>
    <col min="15327" max="15327" width="13.7109375" style="16" bestFit="1" customWidth="1"/>
    <col min="15328" max="15328" width="1.7109375" style="16" customWidth="1"/>
    <col min="15329" max="15329" width="14.42578125" style="16" bestFit="1" customWidth="1"/>
    <col min="15330" max="15330" width="1.42578125" style="16" customWidth="1"/>
    <col min="15331" max="15331" width="14.42578125" style="16" bestFit="1" customWidth="1"/>
    <col min="15332" max="15332" width="1.7109375" style="16" customWidth="1"/>
    <col min="15333" max="15333" width="13.7109375" style="16" bestFit="1" customWidth="1"/>
    <col min="15334" max="15334" width="1.7109375" style="16" customWidth="1"/>
    <col min="15335" max="15335" width="13" style="16" bestFit="1" customWidth="1"/>
    <col min="15336" max="15580" width="11.28515625" style="16"/>
    <col min="15581" max="15581" width="61.5703125" style="16" customWidth="1"/>
    <col min="15582" max="15582" width="2.5703125" style="16" customWidth="1"/>
    <col min="15583" max="15583" width="13.7109375" style="16" bestFit="1" customWidth="1"/>
    <col min="15584" max="15584" width="1.7109375" style="16" customWidth="1"/>
    <col min="15585" max="15585" width="14.42578125" style="16" bestFit="1" customWidth="1"/>
    <col min="15586" max="15586" width="1.42578125" style="16" customWidth="1"/>
    <col min="15587" max="15587" width="14.42578125" style="16" bestFit="1" customWidth="1"/>
    <col min="15588" max="15588" width="1.7109375" style="16" customWidth="1"/>
    <col min="15589" max="15589" width="13.7109375" style="16" bestFit="1" customWidth="1"/>
    <col min="15590" max="15590" width="1.7109375" style="16" customWidth="1"/>
    <col min="15591" max="15591" width="13" style="16" bestFit="1" customWidth="1"/>
    <col min="15592" max="15836" width="11.28515625" style="16"/>
    <col min="15837" max="15837" width="61.5703125" style="16" customWidth="1"/>
    <col min="15838" max="15838" width="2.5703125" style="16" customWidth="1"/>
    <col min="15839" max="15839" width="13.7109375" style="16" bestFit="1" customWidth="1"/>
    <col min="15840" max="15840" width="1.7109375" style="16" customWidth="1"/>
    <col min="15841" max="15841" width="14.42578125" style="16" bestFit="1" customWidth="1"/>
    <col min="15842" max="15842" width="1.42578125" style="16" customWidth="1"/>
    <col min="15843" max="15843" width="14.42578125" style="16" bestFit="1" customWidth="1"/>
    <col min="15844" max="15844" width="1.7109375" style="16" customWidth="1"/>
    <col min="15845" max="15845" width="13.7109375" style="16" bestFit="1" customWidth="1"/>
    <col min="15846" max="15846" width="1.7109375" style="16" customWidth="1"/>
    <col min="15847" max="15847" width="13" style="16" bestFit="1" customWidth="1"/>
    <col min="15848" max="16092" width="11.28515625" style="16"/>
    <col min="16093" max="16093" width="61.5703125" style="16" customWidth="1"/>
    <col min="16094" max="16094" width="2.5703125" style="16" customWidth="1"/>
    <col min="16095" max="16095" width="13.7109375" style="16" bestFit="1" customWidth="1"/>
    <col min="16096" max="16096" width="1.7109375" style="16" customWidth="1"/>
    <col min="16097" max="16097" width="14.42578125" style="16" bestFit="1" customWidth="1"/>
    <col min="16098" max="16098" width="1.42578125" style="16" customWidth="1"/>
    <col min="16099" max="16099" width="14.42578125" style="16" bestFit="1" customWidth="1"/>
    <col min="16100" max="16100" width="1.7109375" style="16" customWidth="1"/>
    <col min="16101" max="16101" width="13.7109375" style="16" bestFit="1" customWidth="1"/>
    <col min="16102" max="16102" width="1.7109375" style="16" customWidth="1"/>
    <col min="16103" max="16103" width="13" style="16" bestFit="1" customWidth="1"/>
    <col min="16104" max="16384" width="11.28515625" style="16"/>
  </cols>
  <sheetData>
    <row r="1" spans="1:6" ht="12.95" customHeight="1">
      <c r="A1" s="371" t="s">
        <v>113</v>
      </c>
      <c r="B1" s="371"/>
      <c r="C1" s="371"/>
      <c r="D1" s="371"/>
      <c r="E1" s="371"/>
      <c r="F1" s="371"/>
    </row>
    <row r="2" spans="1:6" ht="12.95" customHeight="1">
      <c r="A2" s="374" t="s">
        <v>157</v>
      </c>
      <c r="B2" s="374"/>
      <c r="C2" s="374"/>
      <c r="D2" s="374"/>
      <c r="E2" s="374"/>
      <c r="F2" s="374"/>
    </row>
    <row r="3" spans="1:6" ht="12.95" customHeight="1">
      <c r="A3" s="374" t="s">
        <v>5</v>
      </c>
      <c r="B3" s="374"/>
      <c r="C3" s="374"/>
      <c r="D3" s="374"/>
      <c r="E3" s="374"/>
      <c r="F3" s="374"/>
    </row>
    <row r="4" spans="1:6" s="1" customFormat="1">
      <c r="A4" s="373" t="s">
        <v>2</v>
      </c>
      <c r="B4" s="373"/>
      <c r="C4" s="373"/>
      <c r="D4" s="373"/>
      <c r="E4" s="373"/>
      <c r="F4" s="373"/>
    </row>
    <row r="5" spans="1:6" ht="12.95" customHeight="1">
      <c r="A5" s="276"/>
      <c r="B5" s="187"/>
      <c r="C5" s="198"/>
      <c r="D5" s="187"/>
      <c r="E5" s="198"/>
      <c r="F5" s="187"/>
    </row>
    <row r="6" spans="1:6">
      <c r="A6" s="277"/>
      <c r="B6" s="372" t="s">
        <v>57</v>
      </c>
      <c r="C6" s="372"/>
      <c r="D6" s="372"/>
      <c r="E6" s="372"/>
      <c r="F6" s="372"/>
    </row>
    <row r="7" spans="1:6">
      <c r="A7" s="195"/>
      <c r="B7" s="154" t="s">
        <v>174</v>
      </c>
      <c r="C7" s="200"/>
      <c r="D7" s="154" t="s">
        <v>125</v>
      </c>
      <c r="E7" s="200"/>
      <c r="F7" s="352" t="s">
        <v>174</v>
      </c>
    </row>
    <row r="8" spans="1:6">
      <c r="A8" s="195"/>
      <c r="B8" s="216">
        <v>2017</v>
      </c>
      <c r="C8" s="278"/>
      <c r="D8" s="216">
        <v>2016</v>
      </c>
      <c r="E8" s="278"/>
      <c r="F8" s="216">
        <v>2016</v>
      </c>
    </row>
    <row r="9" spans="1:6" s="87" customFormat="1">
      <c r="A9" s="113" t="s">
        <v>58</v>
      </c>
      <c r="B9" s="279"/>
      <c r="C9" s="105"/>
      <c r="D9" s="279"/>
      <c r="E9" s="105"/>
      <c r="F9" s="279"/>
    </row>
    <row r="10" spans="1:6" ht="17.25" customHeight="1">
      <c r="A10" s="195" t="s">
        <v>60</v>
      </c>
      <c r="B10" s="10">
        <f>'Detailed Revenue'!C10+'Detailed Revenue'!C16+'Detailed Revenue'!C22+'Detailed Revenue'!C28</f>
        <v>606</v>
      </c>
      <c r="C10" s="105"/>
      <c r="D10" s="140">
        <f>'Detailed Revenue'!E10+'Detailed Revenue'!E16+'Detailed Revenue'!E22+'Detailed Revenue'!E28</f>
        <v>594</v>
      </c>
      <c r="E10" s="105"/>
      <c r="F10" s="140">
        <f>'Detailed Revenue'!G10+'Detailed Revenue'!G16+'Detailed Revenue'!G22+'Detailed Revenue'!G28</f>
        <v>572</v>
      </c>
    </row>
    <row r="11" spans="1:6" ht="17.25" customHeight="1">
      <c r="A11" s="155" t="s">
        <v>89</v>
      </c>
      <c r="B11" s="228"/>
      <c r="C11" s="227"/>
      <c r="D11" s="228"/>
      <c r="E11" s="227"/>
      <c r="F11" s="228"/>
    </row>
    <row r="12" spans="1:6" ht="17.25" customHeight="1">
      <c r="A12" s="280" t="s">
        <v>6</v>
      </c>
      <c r="B12" s="242">
        <f>'Detailed Revenue'!C12+'Detailed Revenue'!C18+'Detailed Revenue'!C24</f>
        <v>-301</v>
      </c>
      <c r="C12" s="227"/>
      <c r="D12" s="242">
        <f>'Detailed Revenue'!E12+'Detailed Revenue'!E18+'Detailed Revenue'!E24</f>
        <v>-286</v>
      </c>
      <c r="E12" s="227"/>
      <c r="F12" s="242">
        <f>'Detailed Revenue'!G12+'Detailed Revenue'!G18+'Detailed Revenue'!G24</f>
        <v>-283</v>
      </c>
    </row>
    <row r="13" spans="1:6" ht="17.25" customHeight="1">
      <c r="A13" s="195" t="s">
        <v>7</v>
      </c>
      <c r="B13" s="230">
        <f>'Detailed Revenue'!C13+'Detailed Revenue'!C19+'Detailed Revenue'!C25</f>
        <v>-87</v>
      </c>
      <c r="C13" s="227"/>
      <c r="D13" s="230">
        <f>'Detailed Revenue'!E13+'Detailed Revenue'!E19+'Detailed Revenue'!E25</f>
        <v>-88</v>
      </c>
      <c r="E13" s="227"/>
      <c r="F13" s="230">
        <f>'Detailed Revenue'!G13+'Detailed Revenue'!G19+'Detailed Revenue'!G25</f>
        <v>-88</v>
      </c>
    </row>
    <row r="14" spans="1:6" ht="17.25" customHeight="1">
      <c r="A14" s="280" t="s">
        <v>94</v>
      </c>
      <c r="B14" s="366">
        <f>B10+SUM(B12:B13)</f>
        <v>218</v>
      </c>
      <c r="C14" s="105"/>
      <c r="D14" s="188">
        <f>D10+SUM(D12:D13)</f>
        <v>220</v>
      </c>
      <c r="E14" s="105"/>
      <c r="F14" s="188">
        <f>F10+SUM(F12:F13)</f>
        <v>201</v>
      </c>
    </row>
    <row r="15" spans="1:6" ht="17.25" customHeight="1">
      <c r="A15" s="281"/>
      <c r="B15" s="188"/>
      <c r="C15" s="105"/>
      <c r="D15" s="188"/>
      <c r="E15" s="105"/>
      <c r="F15" s="188"/>
    </row>
    <row r="16" spans="1:6" ht="17.25" customHeight="1">
      <c r="A16" s="195" t="s">
        <v>137</v>
      </c>
      <c r="B16" s="242">
        <f>'Detailed Revenue'!C36</f>
        <v>160</v>
      </c>
      <c r="C16" s="105"/>
      <c r="D16" s="242">
        <f>'Detailed Revenue'!E36</f>
        <v>167</v>
      </c>
      <c r="E16" s="105"/>
      <c r="F16" s="242">
        <f>'Detailed Revenue'!G36</f>
        <v>143</v>
      </c>
    </row>
    <row r="17" spans="1:6" ht="17.25" customHeight="1">
      <c r="A17" s="195" t="s">
        <v>61</v>
      </c>
      <c r="B17" s="242">
        <f>'Detailed Revenue'!C42</f>
        <v>138</v>
      </c>
      <c r="C17" s="105"/>
      <c r="D17" s="242">
        <f>'Detailed Revenue'!E42</f>
        <v>135</v>
      </c>
      <c r="E17" s="105"/>
      <c r="F17" s="242">
        <f>'Detailed Revenue'!G42</f>
        <v>133</v>
      </c>
    </row>
    <row r="18" spans="1:6" ht="17.25" customHeight="1">
      <c r="A18" s="195" t="s">
        <v>138</v>
      </c>
      <c r="B18" s="230">
        <f>'Detailed Revenue'!C44</f>
        <v>67</v>
      </c>
      <c r="C18" s="105"/>
      <c r="D18" s="230">
        <f>'Detailed Revenue'!E44</f>
        <v>77</v>
      </c>
      <c r="E18" s="105"/>
      <c r="F18" s="230">
        <f>'Detailed Revenue'!G44</f>
        <v>57</v>
      </c>
    </row>
    <row r="19" spans="1:6" s="9" customFormat="1" ht="17.25" customHeight="1">
      <c r="A19" s="282"/>
      <c r="B19" s="189"/>
      <c r="C19" s="227"/>
      <c r="D19" s="189"/>
      <c r="E19" s="227"/>
      <c r="F19" s="189"/>
    </row>
    <row r="20" spans="1:6" s="9" customFormat="1" ht="17.25" customHeight="1">
      <c r="A20" s="113" t="s">
        <v>119</v>
      </c>
      <c r="B20" s="14">
        <f>+B14+B17+B18+B16</f>
        <v>583</v>
      </c>
      <c r="C20" s="227"/>
      <c r="D20" s="230">
        <f>+D14+D17+D18+D16</f>
        <v>599</v>
      </c>
      <c r="E20" s="227"/>
      <c r="F20" s="230">
        <f>+F14+F17+F18+F16</f>
        <v>534</v>
      </c>
    </row>
    <row r="21" spans="1:6" s="9" customFormat="1" ht="17.25" customHeight="1">
      <c r="A21" s="113"/>
      <c r="B21" s="242"/>
      <c r="C21" s="227"/>
      <c r="D21" s="242"/>
      <c r="E21" s="227"/>
      <c r="F21" s="242"/>
    </row>
    <row r="22" spans="1:6" ht="17.25" customHeight="1">
      <c r="A22" s="113" t="s">
        <v>59</v>
      </c>
      <c r="B22" s="190"/>
      <c r="C22" s="284"/>
      <c r="D22" s="190"/>
      <c r="E22" s="284"/>
      <c r="F22" s="190"/>
    </row>
    <row r="23" spans="1:6" ht="17.25" customHeight="1">
      <c r="A23" s="195" t="s">
        <v>8</v>
      </c>
      <c r="B23" s="191">
        <v>161</v>
      </c>
      <c r="C23" s="284"/>
      <c r="D23" s="191">
        <v>180</v>
      </c>
      <c r="E23" s="284"/>
      <c r="F23" s="191">
        <v>152</v>
      </c>
    </row>
    <row r="24" spans="1:6" ht="17.25" customHeight="1">
      <c r="A24" s="195" t="s">
        <v>11</v>
      </c>
      <c r="B24" s="191">
        <v>36</v>
      </c>
      <c r="C24" s="105"/>
      <c r="D24" s="191">
        <v>43</v>
      </c>
      <c r="E24" s="105"/>
      <c r="F24" s="191">
        <v>35</v>
      </c>
    </row>
    <row r="25" spans="1:6" ht="17.25" customHeight="1">
      <c r="A25" s="195" t="s">
        <v>12</v>
      </c>
      <c r="B25" s="191">
        <v>30</v>
      </c>
      <c r="C25" s="105"/>
      <c r="D25" s="191">
        <v>31</v>
      </c>
      <c r="E25" s="105"/>
      <c r="F25" s="191">
        <v>25</v>
      </c>
    </row>
    <row r="26" spans="1:6" ht="17.25" customHeight="1">
      <c r="A26" s="195" t="s">
        <v>13</v>
      </c>
      <c r="B26" s="191">
        <v>23</v>
      </c>
      <c r="C26" s="105"/>
      <c r="D26" s="191">
        <v>24</v>
      </c>
      <c r="E26" s="105"/>
      <c r="F26" s="191">
        <v>20</v>
      </c>
    </row>
    <row r="27" spans="1:6" s="87" customFormat="1" ht="17.25" customHeight="1">
      <c r="A27" s="195" t="s">
        <v>16</v>
      </c>
      <c r="B27" s="191">
        <v>19</v>
      </c>
      <c r="C27" s="105"/>
      <c r="D27" s="191">
        <v>22</v>
      </c>
      <c r="E27" s="105"/>
      <c r="F27" s="191">
        <v>14</v>
      </c>
    </row>
    <row r="28" spans="1:6" ht="17.25" customHeight="1">
      <c r="A28" s="195" t="s">
        <v>9</v>
      </c>
      <c r="B28" s="191">
        <v>7</v>
      </c>
      <c r="C28" s="105"/>
      <c r="D28" s="191">
        <v>7</v>
      </c>
      <c r="E28" s="105"/>
      <c r="F28" s="191">
        <v>6</v>
      </c>
    </row>
    <row r="29" spans="1:6" ht="17.25" customHeight="1">
      <c r="A29" s="195" t="s">
        <v>10</v>
      </c>
      <c r="B29" s="191">
        <v>45</v>
      </c>
      <c r="C29" s="105"/>
      <c r="D29" s="191">
        <v>45</v>
      </c>
      <c r="E29" s="105"/>
      <c r="F29" s="191">
        <v>38</v>
      </c>
    </row>
    <row r="30" spans="1:6" ht="17.25" customHeight="1">
      <c r="A30" s="195" t="s">
        <v>14</v>
      </c>
      <c r="B30" s="191">
        <v>8</v>
      </c>
      <c r="C30" s="105"/>
      <c r="D30" s="191">
        <v>14</v>
      </c>
      <c r="E30" s="105"/>
      <c r="F30" s="191">
        <v>7</v>
      </c>
    </row>
    <row r="31" spans="1:6" ht="17.25" customHeight="1">
      <c r="A31" s="195" t="s">
        <v>15</v>
      </c>
      <c r="B31" s="351">
        <v>6</v>
      </c>
      <c r="C31" s="105"/>
      <c r="D31" s="191">
        <v>20</v>
      </c>
      <c r="E31" s="105"/>
      <c r="F31" s="191">
        <v>9</v>
      </c>
    </row>
    <row r="32" spans="1:6" s="87" customFormat="1" ht="17.25" customHeight="1">
      <c r="A32" s="195" t="s">
        <v>103</v>
      </c>
      <c r="B32" s="351">
        <v>0</v>
      </c>
      <c r="C32" s="105"/>
      <c r="D32" s="191">
        <v>0</v>
      </c>
      <c r="E32" s="105"/>
      <c r="F32" s="191">
        <v>9</v>
      </c>
    </row>
    <row r="33" spans="1:6" s="9" customFormat="1" ht="17.25" customHeight="1">
      <c r="A33" s="113" t="s">
        <v>17</v>
      </c>
      <c r="B33" s="367">
        <f>SUM(B23:B32)</f>
        <v>335</v>
      </c>
      <c r="C33" s="227"/>
      <c r="D33" s="192">
        <f>SUM(D23:D32)</f>
        <v>386</v>
      </c>
      <c r="E33" s="227"/>
      <c r="F33" s="192">
        <f>SUM(F23:F32)</f>
        <v>315</v>
      </c>
    </row>
    <row r="34" spans="1:6" s="9" customFormat="1" ht="9.75" customHeight="1">
      <c r="A34" s="195"/>
      <c r="B34" s="242"/>
      <c r="C34" s="227"/>
      <c r="D34" s="242"/>
      <c r="E34" s="227"/>
      <c r="F34" s="242"/>
    </row>
    <row r="35" spans="1:6" s="13" customFormat="1" ht="17.25" customHeight="1">
      <c r="A35" s="283" t="s">
        <v>18</v>
      </c>
      <c r="B35" s="232">
        <f>B20-B33</f>
        <v>248</v>
      </c>
      <c r="C35" s="118"/>
      <c r="D35" s="242">
        <f>D20-D33</f>
        <v>213</v>
      </c>
      <c r="E35" s="118"/>
      <c r="F35" s="242">
        <f>F20-F33</f>
        <v>219</v>
      </c>
    </row>
    <row r="36" spans="1:6" s="13" customFormat="1" ht="9.75" customHeight="1">
      <c r="A36" s="228"/>
      <c r="B36" s="232"/>
      <c r="C36" s="118"/>
      <c r="D36" s="242"/>
      <c r="E36" s="118"/>
      <c r="F36" s="242"/>
    </row>
    <row r="37" spans="1:6" ht="17.25" customHeight="1">
      <c r="A37" s="195" t="s">
        <v>50</v>
      </c>
      <c r="B37" s="15">
        <v>2</v>
      </c>
      <c r="C37" s="105"/>
      <c r="D37" s="174">
        <v>1</v>
      </c>
      <c r="E37" s="105"/>
      <c r="F37" s="174">
        <v>1</v>
      </c>
    </row>
    <row r="38" spans="1:6" ht="17.25" customHeight="1">
      <c r="A38" s="195" t="s">
        <v>49</v>
      </c>
      <c r="B38" s="15">
        <v>-37</v>
      </c>
      <c r="C38" s="105"/>
      <c r="D38" s="174">
        <v>-37</v>
      </c>
      <c r="E38" s="105"/>
      <c r="F38" s="174">
        <v>-28</v>
      </c>
    </row>
    <row r="39" spans="1:6" s="261" customFormat="1" ht="17.25" customHeight="1">
      <c r="A39" s="195" t="s">
        <v>146</v>
      </c>
      <c r="B39" s="15">
        <v>0</v>
      </c>
      <c r="C39" s="105"/>
      <c r="D39" s="15">
        <v>-578</v>
      </c>
      <c r="E39" s="254"/>
      <c r="F39" s="15">
        <v>0</v>
      </c>
    </row>
    <row r="40" spans="1:6" s="127" customFormat="1" ht="17.25" customHeight="1">
      <c r="A40" s="195" t="s">
        <v>121</v>
      </c>
      <c r="B40" s="15">
        <v>0</v>
      </c>
      <c r="C40" s="105"/>
      <c r="D40" s="174">
        <v>0</v>
      </c>
      <c r="E40" s="105"/>
      <c r="F40" s="285">
        <v>1</v>
      </c>
    </row>
    <row r="41" spans="1:6" ht="19.149999999999999" customHeight="1">
      <c r="A41" s="195" t="s">
        <v>140</v>
      </c>
      <c r="B41" s="15">
        <v>4</v>
      </c>
      <c r="C41" s="105"/>
      <c r="D41" s="174">
        <v>-3</v>
      </c>
      <c r="E41" s="105"/>
      <c r="F41" s="285">
        <v>2</v>
      </c>
    </row>
    <row r="42" spans="1:6" s="87" customFormat="1" ht="4.5" customHeight="1">
      <c r="A42" s="195"/>
      <c r="B42" s="15"/>
      <c r="C42" s="105"/>
      <c r="D42" s="174"/>
      <c r="E42" s="105"/>
      <c r="F42" s="174"/>
    </row>
    <row r="43" spans="1:6" ht="17.25" customHeight="1">
      <c r="A43" s="113" t="s">
        <v>141</v>
      </c>
      <c r="B43" s="361">
        <f>+B35+SUM(B37:B41)</f>
        <v>217</v>
      </c>
      <c r="C43" s="105"/>
      <c r="D43" s="193">
        <f>+D35+SUM(D37:D41)</f>
        <v>-404</v>
      </c>
      <c r="E43" s="105"/>
      <c r="F43" s="193">
        <f>+F35+SUM(F37:F41)</f>
        <v>195</v>
      </c>
    </row>
    <row r="44" spans="1:6" s="9" customFormat="1" ht="17.25" customHeight="1">
      <c r="A44" s="195" t="s">
        <v>155</v>
      </c>
      <c r="B44" s="14">
        <v>48</v>
      </c>
      <c r="C44" s="105"/>
      <c r="D44" s="230">
        <v>-180</v>
      </c>
      <c r="E44" s="105"/>
      <c r="F44" s="230">
        <v>63</v>
      </c>
    </row>
    <row r="45" spans="1:6" s="9" customFormat="1" ht="6" customHeight="1">
      <c r="A45" s="195"/>
      <c r="B45" s="232"/>
      <c r="C45" s="105"/>
      <c r="D45" s="242"/>
      <c r="E45" s="105"/>
      <c r="F45" s="242"/>
    </row>
    <row r="46" spans="1:6" s="9" customFormat="1" ht="17.25" hidden="1" customHeight="1">
      <c r="A46" s="113" t="s">
        <v>142</v>
      </c>
      <c r="B46" s="232">
        <f>+B43-B44</f>
        <v>169</v>
      </c>
      <c r="C46" s="118"/>
      <c r="D46" s="242">
        <f>+D43-D44</f>
        <v>-224</v>
      </c>
      <c r="E46" s="118"/>
      <c r="F46" s="242">
        <f>+F43-F44</f>
        <v>132</v>
      </c>
    </row>
    <row r="47" spans="1:6" s="9" customFormat="1" ht="6.75" hidden="1" customHeight="1">
      <c r="A47" s="116"/>
      <c r="B47" s="362"/>
      <c r="C47" s="227"/>
      <c r="D47" s="117"/>
      <c r="E47" s="227"/>
      <c r="F47" s="117"/>
    </row>
    <row r="48" spans="1:6" s="9" customFormat="1" ht="17.25" hidden="1" customHeight="1">
      <c r="A48" s="195" t="s">
        <v>105</v>
      </c>
      <c r="B48" s="14"/>
      <c r="C48" s="105"/>
      <c r="D48" s="230">
        <v>0</v>
      </c>
      <c r="E48" s="105"/>
      <c r="F48" s="230">
        <v>0</v>
      </c>
    </row>
    <row r="49" spans="1:9" s="9" customFormat="1" ht="6.75" hidden="1" customHeight="1">
      <c r="A49" s="116"/>
      <c r="B49" s="362"/>
      <c r="C49" s="227"/>
      <c r="D49" s="117"/>
      <c r="E49" s="227"/>
      <c r="F49" s="117"/>
    </row>
    <row r="50" spans="1:9" s="9" customFormat="1" ht="17.25" customHeight="1" thickBot="1">
      <c r="A50" s="113" t="s">
        <v>143</v>
      </c>
      <c r="B50" s="363">
        <f>+B46+B48</f>
        <v>169</v>
      </c>
      <c r="C50" s="227"/>
      <c r="D50" s="231">
        <f>+D46+D48</f>
        <v>-224</v>
      </c>
      <c r="E50" s="227"/>
      <c r="F50" s="231">
        <f>+F46+F48</f>
        <v>132</v>
      </c>
    </row>
    <row r="51" spans="1:9" s="9" customFormat="1" ht="6.75" customHeight="1" thickTop="1">
      <c r="A51" s="116"/>
      <c r="B51" s="362"/>
      <c r="C51" s="227"/>
      <c r="D51" s="117"/>
      <c r="E51" s="227"/>
      <c r="F51" s="117"/>
    </row>
    <row r="52" spans="1:9" ht="17.25" customHeight="1">
      <c r="A52" s="113" t="s">
        <v>65</v>
      </c>
      <c r="B52" s="364"/>
      <c r="C52" s="195"/>
      <c r="D52" s="194"/>
      <c r="E52" s="195"/>
      <c r="F52" s="194"/>
    </row>
    <row r="53" spans="1:9" ht="17.25" customHeight="1" thickBot="1">
      <c r="A53" s="155" t="s">
        <v>144</v>
      </c>
      <c r="B53" s="365">
        <f>B50/B59</f>
        <v>1.015015015015015</v>
      </c>
      <c r="C53" s="286"/>
      <c r="D53" s="229">
        <f>D50/D59</f>
        <v>-1.3510253317249699</v>
      </c>
      <c r="E53" s="286"/>
      <c r="F53" s="229">
        <f>F50/F59</f>
        <v>0.8034083992696287</v>
      </c>
    </row>
    <row r="54" spans="1:9" ht="17.25" customHeight="1" thickTop="1" thickBot="1">
      <c r="A54" s="155" t="s">
        <v>145</v>
      </c>
      <c r="B54" s="365">
        <f>B50/B60</f>
        <v>0.99294947121034083</v>
      </c>
      <c r="C54" s="106"/>
      <c r="D54" s="229">
        <f>D50/D60</f>
        <v>-1.3510253317249699</v>
      </c>
      <c r="E54" s="107"/>
      <c r="F54" s="229">
        <f>F50/F60</f>
        <v>0.78384798099762465</v>
      </c>
    </row>
    <row r="55" spans="1:9" ht="17.25" customHeight="1" thickTop="1" thickBot="1">
      <c r="A55" s="155" t="s">
        <v>117</v>
      </c>
      <c r="B55" s="229">
        <v>0.32</v>
      </c>
      <c r="C55" s="106"/>
      <c r="D55" s="229">
        <v>0.32</v>
      </c>
      <c r="E55" s="107"/>
      <c r="F55" s="229">
        <v>0.56999999999999995</v>
      </c>
    </row>
    <row r="56" spans="1:9" ht="17.25" customHeight="1" thickTop="1">
      <c r="A56" s="287"/>
      <c r="B56" s="195"/>
      <c r="C56" s="195"/>
      <c r="D56" s="195"/>
      <c r="E56" s="195"/>
      <c r="F56" s="195"/>
    </row>
    <row r="57" spans="1:9" ht="17.25" customHeight="1">
      <c r="A57" s="288" t="s">
        <v>19</v>
      </c>
      <c r="B57" s="106"/>
      <c r="C57" s="106"/>
      <c r="D57" s="106"/>
      <c r="E57" s="106"/>
      <c r="F57" s="106"/>
    </row>
    <row r="58" spans="1:9" ht="17.25" customHeight="1">
      <c r="A58" s="288" t="s">
        <v>156</v>
      </c>
      <c r="B58" s="106"/>
      <c r="C58" s="106"/>
      <c r="D58" s="106"/>
      <c r="E58" s="106"/>
      <c r="F58" s="106"/>
    </row>
    <row r="59" spans="1:9" ht="17.25" customHeight="1">
      <c r="A59" s="228" t="s">
        <v>118</v>
      </c>
      <c r="B59" s="233">
        <v>166.5</v>
      </c>
      <c r="C59" s="233"/>
      <c r="D59" s="233">
        <v>165.8</v>
      </c>
      <c r="E59" s="261"/>
      <c r="F59" s="233">
        <v>164.3</v>
      </c>
      <c r="G59" s="261"/>
      <c r="H59" s="261"/>
    </row>
    <row r="60" spans="1:9" s="15" customFormat="1" ht="17.25" customHeight="1">
      <c r="A60" s="312" t="s">
        <v>172</v>
      </c>
      <c r="B60" s="233">
        <v>170.2</v>
      </c>
      <c r="C60" s="233"/>
      <c r="D60" s="233">
        <v>165.8</v>
      </c>
      <c r="E60" s="261"/>
      <c r="F60" s="233">
        <v>168.4</v>
      </c>
    </row>
    <row r="61" spans="1:9">
      <c r="B61" s="11"/>
      <c r="G61" s="261"/>
      <c r="H61" s="261"/>
    </row>
    <row r="62" spans="1:9">
      <c r="B62" s="11"/>
      <c r="G62" s="261"/>
      <c r="H62" s="261"/>
    </row>
    <row r="63" spans="1:9" ht="14.45" customHeight="1">
      <c r="A63" s="370" t="s">
        <v>200</v>
      </c>
      <c r="B63" s="370"/>
      <c r="C63" s="370"/>
      <c r="D63" s="370"/>
      <c r="E63" s="370"/>
      <c r="F63" s="370"/>
      <c r="G63" s="261"/>
      <c r="H63" s="261"/>
    </row>
    <row r="64" spans="1:9">
      <c r="A64" s="370"/>
      <c r="B64" s="370"/>
      <c r="C64" s="370"/>
      <c r="D64" s="370"/>
      <c r="E64" s="370"/>
      <c r="F64" s="370"/>
      <c r="G64" s="261"/>
      <c r="H64" s="261"/>
      <c r="I64" s="261"/>
    </row>
    <row r="65" spans="7:9">
      <c r="G65" s="261"/>
      <c r="H65" s="261"/>
      <c r="I65" s="261"/>
    </row>
  </sheetData>
  <mergeCells count="6">
    <mergeCell ref="A63:F64"/>
    <mergeCell ref="A1:F1"/>
    <mergeCell ref="B6:F6"/>
    <mergeCell ref="A4:F4"/>
    <mergeCell ref="A3:F3"/>
    <mergeCell ref="A2:F2"/>
  </mergeCells>
  <printOptions horizontalCentered="1"/>
  <pageMargins left="0.31" right="0.28000000000000003" top="0.47" bottom="0.52" header="0.25" footer="0.35"/>
  <pageSetup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52"/>
  <sheetViews>
    <sheetView showGridLines="0" zoomScale="90" zoomScaleNormal="90" zoomScaleSheetLayoutView="70" workbookViewId="0">
      <selection activeCell="B26" sqref="B26"/>
    </sheetView>
  </sheetViews>
  <sheetFormatPr defaultColWidth="9.140625" defaultRowHeight="12.75"/>
  <cols>
    <col min="1" max="1" width="2.7109375" style="1" customWidth="1"/>
    <col min="2" max="2" width="77.28515625" style="1" customWidth="1"/>
    <col min="3" max="3" width="17.7109375" style="1" customWidth="1"/>
    <col min="4" max="4" width="2.7109375" style="1" customWidth="1"/>
    <col min="5" max="5" width="18.7109375" style="1" customWidth="1"/>
    <col min="6" max="6" width="2.7109375" style="1" customWidth="1"/>
    <col min="7" max="7" width="17.7109375" style="1" customWidth="1"/>
    <col min="8" max="8" width="2.7109375" style="1" customWidth="1"/>
    <col min="9" max="16384" width="9.140625" style="1"/>
  </cols>
  <sheetData>
    <row r="1" spans="1:8">
      <c r="A1" s="375" t="s">
        <v>113</v>
      </c>
      <c r="B1" s="375"/>
      <c r="C1" s="375"/>
      <c r="D1" s="375"/>
      <c r="E1" s="375"/>
      <c r="F1" s="375"/>
      <c r="G1" s="375"/>
      <c r="H1" s="375"/>
    </row>
    <row r="2" spans="1:8">
      <c r="A2" s="375" t="s">
        <v>0</v>
      </c>
      <c r="B2" s="375"/>
      <c r="C2" s="375"/>
      <c r="D2" s="375"/>
      <c r="E2" s="375"/>
      <c r="F2" s="375"/>
      <c r="G2" s="375"/>
      <c r="H2" s="375"/>
    </row>
    <row r="3" spans="1:8">
      <c r="A3" s="373" t="s">
        <v>1</v>
      </c>
      <c r="B3" s="373"/>
      <c r="C3" s="373"/>
      <c r="D3" s="373"/>
      <c r="E3" s="373"/>
      <c r="F3" s="373"/>
      <c r="G3" s="373"/>
      <c r="H3" s="373"/>
    </row>
    <row r="4" spans="1:8">
      <c r="A4" s="373" t="s">
        <v>2</v>
      </c>
      <c r="B4" s="373"/>
      <c r="C4" s="373"/>
      <c r="D4" s="373"/>
      <c r="E4" s="373"/>
      <c r="F4" s="373"/>
      <c r="G4" s="373"/>
      <c r="H4" s="373"/>
    </row>
    <row r="5" spans="1:8">
      <c r="A5" s="196"/>
      <c r="B5" s="196"/>
      <c r="C5" s="197"/>
      <c r="D5" s="198"/>
      <c r="E5" s="199"/>
      <c r="F5" s="198"/>
      <c r="G5" s="198"/>
      <c r="H5" s="197"/>
    </row>
    <row r="6" spans="1:8">
      <c r="A6" s="170"/>
      <c r="B6" s="170"/>
      <c r="C6" s="372" t="s">
        <v>57</v>
      </c>
      <c r="D6" s="372"/>
      <c r="E6" s="372"/>
      <c r="F6" s="372"/>
      <c r="G6" s="372"/>
      <c r="H6" s="198"/>
    </row>
    <row r="7" spans="1:8">
      <c r="A7" s="196"/>
      <c r="B7" s="196"/>
      <c r="C7" s="154" t="str">
        <f>+'Income Statement'!B7</f>
        <v>March 31,</v>
      </c>
      <c r="D7" s="200"/>
      <c r="E7" s="154" t="str">
        <f>+'Income Statement'!D7</f>
        <v>December 31,</v>
      </c>
      <c r="F7" s="200"/>
      <c r="G7" s="154" t="str">
        <f>+'Income Statement'!F7</f>
        <v>March 31,</v>
      </c>
      <c r="H7" s="201"/>
    </row>
    <row r="8" spans="1:8">
      <c r="A8" s="49"/>
      <c r="B8" s="219"/>
      <c r="C8" s="220">
        <f>+'Income Statement'!B8</f>
        <v>2017</v>
      </c>
      <c r="D8" s="217"/>
      <c r="E8" s="220">
        <f>+'Income Statement'!D8</f>
        <v>2016</v>
      </c>
      <c r="F8" s="217"/>
      <c r="G8" s="220">
        <f>+'Income Statement'!F8</f>
        <v>2016</v>
      </c>
      <c r="H8" s="99"/>
    </row>
    <row r="9" spans="1:8">
      <c r="A9" s="8" t="s">
        <v>114</v>
      </c>
      <c r="B9" s="8"/>
      <c r="C9" s="240"/>
      <c r="D9" s="135"/>
      <c r="E9" s="240"/>
      <c r="F9" s="135"/>
      <c r="G9" s="240"/>
      <c r="H9" s="135"/>
    </row>
    <row r="10" spans="1:8">
      <c r="A10" s="52"/>
      <c r="B10" s="103" t="s">
        <v>88</v>
      </c>
      <c r="C10" s="76">
        <v>191</v>
      </c>
      <c r="D10" s="51"/>
      <c r="E10" s="76">
        <v>173</v>
      </c>
      <c r="F10" s="51"/>
      <c r="G10" s="76">
        <v>101</v>
      </c>
      <c r="H10" s="76"/>
    </row>
    <row r="11" spans="1:8" ht="15">
      <c r="A11" s="52"/>
      <c r="B11" s="90" t="s">
        <v>89</v>
      </c>
      <c r="C11" s="84"/>
      <c r="D11" s="51"/>
      <c r="E11" s="236"/>
      <c r="F11" s="51"/>
      <c r="G11" s="84"/>
      <c r="H11" s="83"/>
    </row>
    <row r="12" spans="1:8">
      <c r="A12" s="52"/>
      <c r="B12" s="90" t="s">
        <v>3</v>
      </c>
      <c r="C12" s="84">
        <v>-113</v>
      </c>
      <c r="D12" s="51"/>
      <c r="E12" s="236">
        <v>-97</v>
      </c>
      <c r="F12" s="51"/>
      <c r="G12" s="84">
        <v>-48</v>
      </c>
      <c r="H12" s="84"/>
    </row>
    <row r="13" spans="1:8" ht="15">
      <c r="A13" s="52"/>
      <c r="B13" s="90" t="s">
        <v>4</v>
      </c>
      <c r="C13" s="203">
        <v>-10</v>
      </c>
      <c r="D13" s="51"/>
      <c r="E13" s="203">
        <v>-8</v>
      </c>
      <c r="F13" s="51"/>
      <c r="G13" s="203">
        <v>-5</v>
      </c>
      <c r="H13" s="83"/>
    </row>
    <row r="14" spans="1:8">
      <c r="A14" s="124"/>
      <c r="B14" s="6" t="s">
        <v>90</v>
      </c>
      <c r="C14" s="141">
        <f>C10+C12+C13</f>
        <v>68</v>
      </c>
      <c r="D14" s="51"/>
      <c r="E14" s="241">
        <f>E10+E12+E13</f>
        <v>68</v>
      </c>
      <c r="F14" s="51"/>
      <c r="G14" s="141">
        <f>G10+G12+G13</f>
        <v>48</v>
      </c>
      <c r="H14" s="141"/>
    </row>
    <row r="15" spans="1:8">
      <c r="A15" s="124"/>
      <c r="B15" s="6"/>
      <c r="C15" s="71"/>
      <c r="D15" s="51"/>
      <c r="E15" s="71"/>
      <c r="F15" s="51"/>
      <c r="G15" s="71"/>
      <c r="H15" s="71"/>
    </row>
    <row r="16" spans="1:8">
      <c r="A16" s="50"/>
      <c r="B16" s="103" t="s">
        <v>91</v>
      </c>
      <c r="C16" s="84">
        <v>320</v>
      </c>
      <c r="D16" s="51"/>
      <c r="E16" s="236">
        <v>326</v>
      </c>
      <c r="F16" s="51"/>
      <c r="G16" s="84">
        <v>382</v>
      </c>
      <c r="H16" s="84"/>
    </row>
    <row r="17" spans="1:8">
      <c r="A17" s="50"/>
      <c r="B17" s="90" t="s">
        <v>89</v>
      </c>
      <c r="C17" s="2"/>
      <c r="D17" s="51"/>
      <c r="E17" s="2"/>
      <c r="F17" s="51"/>
      <c r="G17" s="2"/>
      <c r="H17" s="2"/>
    </row>
    <row r="18" spans="1:8">
      <c r="A18" s="50"/>
      <c r="B18" s="90" t="s">
        <v>3</v>
      </c>
      <c r="C18" s="81">
        <v>-183</v>
      </c>
      <c r="D18" s="51"/>
      <c r="E18" s="235">
        <v>-185</v>
      </c>
      <c r="F18" s="51"/>
      <c r="G18" s="81">
        <v>-230</v>
      </c>
      <c r="H18" s="81"/>
    </row>
    <row r="19" spans="1:8" ht="15">
      <c r="A19" s="50"/>
      <c r="B19" s="90" t="s">
        <v>4</v>
      </c>
      <c r="C19" s="204">
        <v>-76</v>
      </c>
      <c r="D19" s="51"/>
      <c r="E19" s="204">
        <v>-79</v>
      </c>
      <c r="F19" s="51"/>
      <c r="G19" s="204">
        <v>-82</v>
      </c>
      <c r="H19" s="85"/>
    </row>
    <row r="20" spans="1:8">
      <c r="A20" s="52"/>
      <c r="B20" s="6" t="s">
        <v>92</v>
      </c>
      <c r="C20" s="141">
        <f>SUM(C16:C19)</f>
        <v>61</v>
      </c>
      <c r="D20" s="51"/>
      <c r="E20" s="241">
        <f>SUM(E16:E19)</f>
        <v>62</v>
      </c>
      <c r="F20" s="51"/>
      <c r="G20" s="141">
        <f>SUM(G16:G19)</f>
        <v>70</v>
      </c>
      <c r="H20" s="141"/>
    </row>
    <row r="21" spans="1:8" ht="15">
      <c r="A21" s="52"/>
      <c r="B21" s="195"/>
      <c r="C21" s="93"/>
      <c r="D21" s="51"/>
      <c r="E21" s="238"/>
      <c r="F21" s="51"/>
      <c r="G21" s="93"/>
      <c r="H21" s="3"/>
    </row>
    <row r="22" spans="1:8">
      <c r="A22" s="52"/>
      <c r="B22" s="213" t="s">
        <v>129</v>
      </c>
      <c r="C22" s="238">
        <v>25</v>
      </c>
      <c r="D22" s="51"/>
      <c r="E22" s="238">
        <v>25</v>
      </c>
      <c r="F22" s="51"/>
      <c r="G22" s="93">
        <v>26</v>
      </c>
      <c r="H22" s="93"/>
    </row>
    <row r="23" spans="1:8" ht="15">
      <c r="A23" s="52"/>
      <c r="B23" s="214" t="s">
        <v>89</v>
      </c>
      <c r="C23" s="205"/>
      <c r="D23" s="51"/>
      <c r="E23" s="205"/>
      <c r="F23" s="51"/>
      <c r="G23" s="205"/>
      <c r="H23" s="3"/>
    </row>
    <row r="24" spans="1:8" ht="15">
      <c r="A24" s="52"/>
      <c r="B24" s="214" t="s">
        <v>3</v>
      </c>
      <c r="C24" s="86">
        <v>-5</v>
      </c>
      <c r="D24" s="51"/>
      <c r="E24" s="232">
        <v>-4</v>
      </c>
      <c r="F24" s="51"/>
      <c r="G24" s="86">
        <v>-5</v>
      </c>
      <c r="H24" s="94"/>
    </row>
    <row r="25" spans="1:8" ht="15">
      <c r="A25" s="52"/>
      <c r="B25" s="214" t="s">
        <v>4</v>
      </c>
      <c r="C25" s="14">
        <v>-1</v>
      </c>
      <c r="D25" s="51"/>
      <c r="E25" s="14">
        <v>-1</v>
      </c>
      <c r="F25" s="51"/>
      <c r="G25" s="14">
        <v>-1</v>
      </c>
      <c r="H25" s="94"/>
    </row>
    <row r="26" spans="1:8" ht="15">
      <c r="A26" s="52"/>
      <c r="B26" s="6" t="s">
        <v>132</v>
      </c>
      <c r="C26" s="205">
        <f>C22+C25+C24</f>
        <v>19</v>
      </c>
      <c r="D26" s="51"/>
      <c r="E26" s="205">
        <f>E22+E25+E24</f>
        <v>20</v>
      </c>
      <c r="F26" s="51"/>
      <c r="G26" s="205">
        <f>G22+G25+G24</f>
        <v>20</v>
      </c>
      <c r="H26" s="104"/>
    </row>
    <row r="27" spans="1:8" ht="15">
      <c r="A27" s="52"/>
      <c r="B27" s="195"/>
      <c r="C27" s="86"/>
      <c r="D27" s="51"/>
      <c r="E27" s="232"/>
      <c r="F27" s="51"/>
      <c r="G27" s="86"/>
      <c r="H27" s="95"/>
    </row>
    <row r="28" spans="1:8" ht="15">
      <c r="A28" s="124"/>
      <c r="B28" s="213" t="s">
        <v>128</v>
      </c>
      <c r="C28" s="208">
        <v>70</v>
      </c>
      <c r="D28" s="90"/>
      <c r="E28" s="208">
        <v>70</v>
      </c>
      <c r="F28" s="90"/>
      <c r="G28" s="208">
        <v>63</v>
      </c>
      <c r="H28" s="85"/>
    </row>
    <row r="29" spans="1:8" ht="15">
      <c r="A29" s="124"/>
      <c r="B29" s="214"/>
      <c r="C29" s="206"/>
      <c r="D29" s="90"/>
      <c r="E29" s="206"/>
      <c r="F29" s="90"/>
      <c r="G29" s="206"/>
      <c r="H29" s="83"/>
    </row>
    <row r="30" spans="1:8" ht="15">
      <c r="A30" s="53"/>
      <c r="B30" s="215" t="s">
        <v>93</v>
      </c>
      <c r="C30" s="204">
        <f>C20+C14+C28+C26</f>
        <v>218</v>
      </c>
      <c r="D30" s="51"/>
      <c r="E30" s="204">
        <f>E20+E14+E28+E26</f>
        <v>220</v>
      </c>
      <c r="F30" s="51"/>
      <c r="G30" s="204">
        <f>G20+G14+G28+G26</f>
        <v>201</v>
      </c>
      <c r="H30" s="85"/>
    </row>
    <row r="31" spans="1:8" ht="15">
      <c r="A31" s="53"/>
      <c r="B31" s="92"/>
      <c r="C31" s="141"/>
      <c r="D31" s="51"/>
      <c r="E31" s="241"/>
      <c r="F31" s="51"/>
      <c r="G31" s="141"/>
      <c r="H31" s="98"/>
    </row>
    <row r="32" spans="1:8">
      <c r="A32" s="8" t="s">
        <v>136</v>
      </c>
      <c r="B32" s="6"/>
    </row>
    <row r="33" spans="1:8">
      <c r="A33" s="52"/>
      <c r="B33" s="91" t="s">
        <v>112</v>
      </c>
      <c r="C33" s="234">
        <v>95</v>
      </c>
      <c r="D33" s="51"/>
      <c r="E33" s="234">
        <v>98</v>
      </c>
      <c r="F33" s="51"/>
      <c r="G33" s="234">
        <v>77</v>
      </c>
      <c r="H33" s="234"/>
    </row>
    <row r="34" spans="1:8" ht="15">
      <c r="A34" s="8"/>
      <c r="B34" s="6" t="s">
        <v>135</v>
      </c>
      <c r="C34" s="208">
        <v>65</v>
      </c>
      <c r="D34" s="51"/>
      <c r="E34" s="208">
        <v>69</v>
      </c>
      <c r="F34" s="51"/>
      <c r="G34" s="208">
        <v>66</v>
      </c>
      <c r="H34" s="239"/>
    </row>
    <row r="35" spans="1:8" ht="12.75" customHeight="1">
      <c r="A35" s="8"/>
      <c r="B35" s="6"/>
      <c r="C35" s="241"/>
      <c r="D35" s="51"/>
      <c r="E35" s="241"/>
      <c r="F35" s="51"/>
      <c r="G35" s="241"/>
      <c r="H35" s="237"/>
    </row>
    <row r="36" spans="1:8" ht="15">
      <c r="A36" s="8"/>
      <c r="B36" s="212" t="s">
        <v>133</v>
      </c>
      <c r="C36" s="204">
        <f>+C33+C34</f>
        <v>160</v>
      </c>
      <c r="D36" s="51"/>
      <c r="E36" s="204">
        <f>+E33+E34</f>
        <v>167</v>
      </c>
      <c r="F36" s="51"/>
      <c r="G36" s="204">
        <f>+G33+G34</f>
        <v>143</v>
      </c>
      <c r="H36" s="237"/>
    </row>
    <row r="37" spans="1:8" ht="14.25" customHeight="1">
      <c r="A37" s="50"/>
      <c r="B37" s="90"/>
      <c r="C37" s="206"/>
      <c r="D37" s="90"/>
      <c r="E37" s="206"/>
      <c r="F37" s="90"/>
      <c r="G37" s="206"/>
      <c r="H37" s="82"/>
    </row>
    <row r="38" spans="1:8" ht="15">
      <c r="A38" s="12" t="s">
        <v>115</v>
      </c>
      <c r="B38" s="136"/>
      <c r="C38" s="207"/>
      <c r="D38" s="5"/>
      <c r="E38" s="207"/>
      <c r="F38" s="5"/>
      <c r="G38" s="207"/>
      <c r="H38" s="7"/>
    </row>
    <row r="39" spans="1:8" s="97" customFormat="1">
      <c r="A39" s="96"/>
      <c r="B39" s="91" t="s">
        <v>99</v>
      </c>
      <c r="C39" s="75">
        <v>108</v>
      </c>
      <c r="D39" s="51"/>
      <c r="E39" s="234">
        <v>105</v>
      </c>
      <c r="F39" s="51"/>
      <c r="G39" s="75">
        <v>105</v>
      </c>
      <c r="H39" s="75"/>
    </row>
    <row r="40" spans="1:8" ht="15">
      <c r="A40" s="52"/>
      <c r="B40" s="91" t="s">
        <v>85</v>
      </c>
      <c r="C40" s="208">
        <v>30</v>
      </c>
      <c r="D40" s="51"/>
      <c r="E40" s="208">
        <v>30</v>
      </c>
      <c r="F40" s="51"/>
      <c r="G40" s="208">
        <v>28</v>
      </c>
      <c r="H40" s="98"/>
    </row>
    <row r="41" spans="1:8" ht="13.5" customHeight="1">
      <c r="A41" s="52"/>
      <c r="B41" s="92"/>
      <c r="C41" s="141"/>
      <c r="D41" s="51"/>
      <c r="E41" s="241"/>
      <c r="F41" s="51"/>
      <c r="G41" s="141"/>
      <c r="H41" s="85"/>
    </row>
    <row r="42" spans="1:8" ht="15">
      <c r="A42" s="52"/>
      <c r="B42" s="212" t="s">
        <v>62</v>
      </c>
      <c r="C42" s="204">
        <f>+C39+C40</f>
        <v>138</v>
      </c>
      <c r="D42" s="51"/>
      <c r="E42" s="204">
        <f>+E39+E40</f>
        <v>135</v>
      </c>
      <c r="F42" s="51"/>
      <c r="G42" s="204">
        <f>+G39+G40</f>
        <v>133</v>
      </c>
      <c r="H42" s="85"/>
    </row>
    <row r="43" spans="1:8">
      <c r="A43" s="52"/>
      <c r="B43" s="90"/>
      <c r="C43" s="206"/>
      <c r="D43" s="6"/>
      <c r="E43" s="206"/>
      <c r="F43" s="6"/>
      <c r="G43" s="206"/>
      <c r="H43" s="84"/>
    </row>
    <row r="44" spans="1:8" ht="15">
      <c r="A44" s="12" t="s">
        <v>134</v>
      </c>
      <c r="B44" s="136"/>
      <c r="C44" s="204">
        <v>67</v>
      </c>
      <c r="D44" s="127"/>
      <c r="E44" s="204">
        <v>77</v>
      </c>
      <c r="F44" s="127"/>
      <c r="G44" s="204">
        <v>57</v>
      </c>
      <c r="H44" s="85"/>
    </row>
    <row r="46" spans="1:8" ht="15.75" thickBot="1">
      <c r="A46" s="9" t="s">
        <v>124</v>
      </c>
      <c r="C46" s="209">
        <f>+C30+C36+C42+C44</f>
        <v>583</v>
      </c>
      <c r="D46" s="90"/>
      <c r="E46" s="209">
        <f>+E30+E36+E42+E44</f>
        <v>599</v>
      </c>
      <c r="F46" s="90"/>
      <c r="G46" s="209">
        <f>+G30+G36+G42+G44</f>
        <v>534</v>
      </c>
      <c r="H46" s="142"/>
    </row>
    <row r="47" spans="1:8" ht="13.5" thickTop="1"/>
    <row r="52" spans="1:8">
      <c r="A52" s="8"/>
      <c r="B52" s="6"/>
      <c r="C52" s="234"/>
      <c r="D52" s="51"/>
      <c r="E52" s="234"/>
      <c r="F52" s="51"/>
      <c r="G52" s="234"/>
      <c r="H52" s="234"/>
    </row>
  </sheetData>
  <mergeCells count="5">
    <mergeCell ref="A1:H1"/>
    <mergeCell ref="A4:H4"/>
    <mergeCell ref="C6:G6"/>
    <mergeCell ref="A3:H3"/>
    <mergeCell ref="A2:H2"/>
  </mergeCells>
  <printOptions horizontalCentered="1"/>
  <pageMargins left="0.31" right="0.28000000000000003" top="0.47" bottom="0.52" header="0.25" footer="0.35"/>
  <pageSetup scale="7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M53"/>
  <sheetViews>
    <sheetView showGridLines="0" zoomScale="85" zoomScaleNormal="85" zoomScaleSheetLayoutView="89" workbookViewId="0">
      <selection activeCell="K30" sqref="K30"/>
    </sheetView>
  </sheetViews>
  <sheetFormatPr defaultColWidth="9.140625" defaultRowHeight="12.75"/>
  <cols>
    <col min="1" max="1" width="2.42578125" style="55" customWidth="1"/>
    <col min="2" max="2" width="4" style="57" customWidth="1"/>
    <col min="3" max="3" width="5" style="55" customWidth="1"/>
    <col min="4" max="4" width="71.28515625" style="55" customWidth="1"/>
    <col min="5" max="5" width="17.42578125" style="168" customWidth="1"/>
    <col min="6" max="6" width="2.7109375" style="144" customWidth="1"/>
    <col min="7" max="7" width="17.42578125" style="45" customWidth="1"/>
    <col min="8" max="8" width="1.5703125" style="55" customWidth="1"/>
    <col min="9" max="9" width="1.7109375" style="55" customWidth="1"/>
    <col min="10" max="10" width="1.5703125" style="55" customWidth="1"/>
    <col min="11" max="11" width="9.140625" style="55"/>
    <col min="12" max="12" width="13.140625" style="55" bestFit="1" customWidth="1"/>
    <col min="13" max="16384" width="9.140625" style="55"/>
  </cols>
  <sheetData>
    <row r="1" spans="1:39">
      <c r="A1" s="376" t="s">
        <v>113</v>
      </c>
      <c r="B1" s="376"/>
      <c r="C1" s="376"/>
      <c r="D1" s="376"/>
      <c r="E1" s="376"/>
      <c r="F1" s="376"/>
      <c r="G1" s="376"/>
      <c r="H1" s="376"/>
      <c r="I1" s="376"/>
      <c r="J1" s="79"/>
    </row>
    <row r="2" spans="1:39">
      <c r="A2" s="376" t="s">
        <v>63</v>
      </c>
      <c r="B2" s="376"/>
      <c r="C2" s="376"/>
      <c r="D2" s="376"/>
      <c r="E2" s="376"/>
      <c r="F2" s="376"/>
      <c r="G2" s="376"/>
      <c r="H2" s="376"/>
      <c r="I2" s="376"/>
      <c r="J2" s="79"/>
    </row>
    <row r="3" spans="1:39">
      <c r="A3" s="376" t="s">
        <v>1</v>
      </c>
      <c r="B3" s="376"/>
      <c r="C3" s="376"/>
      <c r="D3" s="376"/>
      <c r="E3" s="376"/>
      <c r="F3" s="376"/>
      <c r="G3" s="376"/>
      <c r="H3" s="376"/>
      <c r="I3" s="376"/>
      <c r="J3" s="56"/>
    </row>
    <row r="4" spans="1:39">
      <c r="A4" s="376"/>
      <c r="B4" s="376"/>
      <c r="C4" s="376"/>
      <c r="D4" s="376"/>
      <c r="E4" s="376"/>
      <c r="F4" s="376"/>
      <c r="G4" s="376"/>
      <c r="H4" s="376"/>
      <c r="I4" s="376"/>
    </row>
    <row r="5" spans="1:39">
      <c r="B5" s="58"/>
      <c r="C5" s="47"/>
      <c r="D5" s="47"/>
      <c r="E5" s="169" t="str">
        <f>+'Detailed Revenue'!C7</f>
        <v>March 31,</v>
      </c>
      <c r="F5" s="152"/>
      <c r="G5" s="169" t="s">
        <v>125</v>
      </c>
      <c r="H5" s="58"/>
      <c r="I5" s="59"/>
    </row>
    <row r="6" spans="1:39">
      <c r="B6" s="221"/>
      <c r="C6" s="222"/>
      <c r="D6" s="222"/>
      <c r="E6" s="211">
        <f>+'Detailed Revenue'!C8</f>
        <v>2017</v>
      </c>
      <c r="F6" s="223"/>
      <c r="G6" s="211">
        <v>2016</v>
      </c>
      <c r="H6" s="58"/>
      <c r="I6" s="59"/>
    </row>
    <row r="7" spans="1:39" s="60" customFormat="1" ht="17.25" customHeight="1">
      <c r="B7" s="72" t="s">
        <v>20</v>
      </c>
      <c r="C7" s="56"/>
      <c r="D7" s="56"/>
      <c r="E7" s="170" t="s">
        <v>2</v>
      </c>
      <c r="F7" s="153"/>
      <c r="G7" s="109"/>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row>
    <row r="8" spans="1:39" ht="18.75" customHeight="1">
      <c r="B8" s="61" t="s">
        <v>21</v>
      </c>
      <c r="C8" s="47"/>
      <c r="D8" s="47"/>
      <c r="E8" s="171"/>
      <c r="F8" s="146"/>
      <c r="G8" s="54"/>
      <c r="H8" s="47"/>
      <c r="I8" s="47"/>
    </row>
    <row r="9" spans="1:39" ht="18.75" customHeight="1">
      <c r="A9" s="62"/>
      <c r="B9" s="58"/>
      <c r="C9" s="47" t="s">
        <v>22</v>
      </c>
      <c r="D9" s="47"/>
      <c r="E9" s="172">
        <v>386</v>
      </c>
      <c r="F9" s="147"/>
      <c r="G9" s="172">
        <v>403</v>
      </c>
      <c r="H9" s="63"/>
      <c r="I9" s="47"/>
      <c r="K9" s="62"/>
    </row>
    <row r="10" spans="1:39" ht="18.75" customHeight="1">
      <c r="A10" s="62"/>
      <c r="B10" s="58"/>
      <c r="C10" s="47" t="s">
        <v>23</v>
      </c>
      <c r="D10" s="47"/>
      <c r="E10" s="173">
        <v>78</v>
      </c>
      <c r="F10" s="147"/>
      <c r="G10" s="173">
        <v>15</v>
      </c>
      <c r="H10" s="63"/>
      <c r="I10" s="47"/>
      <c r="K10" s="62"/>
    </row>
    <row r="11" spans="1:39" ht="18.75" customHeight="1">
      <c r="A11" s="62"/>
      <c r="B11" s="58"/>
      <c r="C11" s="47" t="s">
        <v>24</v>
      </c>
      <c r="E11" s="173">
        <v>220</v>
      </c>
      <c r="F11" s="146"/>
      <c r="G11" s="173">
        <v>245</v>
      </c>
      <c r="H11" s="47"/>
      <c r="I11" s="47"/>
    </row>
    <row r="12" spans="1:39" ht="18.75" customHeight="1">
      <c r="B12" s="58"/>
      <c r="C12" s="47" t="s">
        <v>25</v>
      </c>
      <c r="D12" s="47"/>
      <c r="E12" s="173">
        <v>467</v>
      </c>
      <c r="F12" s="146"/>
      <c r="G12" s="173">
        <v>429</v>
      </c>
      <c r="H12" s="47"/>
      <c r="I12" s="47"/>
    </row>
    <row r="13" spans="1:39" ht="18.75" customHeight="1">
      <c r="B13" s="58"/>
      <c r="C13" s="47" t="s">
        <v>26</v>
      </c>
      <c r="D13" s="47"/>
      <c r="E13" s="115">
        <v>3633</v>
      </c>
      <c r="F13" s="122"/>
      <c r="G13" s="242">
        <v>3301</v>
      </c>
      <c r="H13" s="47"/>
      <c r="I13" s="47"/>
    </row>
    <row r="14" spans="1:39" ht="18.75" customHeight="1">
      <c r="B14" s="58"/>
      <c r="C14" s="47" t="s">
        <v>27</v>
      </c>
      <c r="D14" s="47"/>
      <c r="E14" s="114">
        <v>163</v>
      </c>
      <c r="F14" s="122"/>
      <c r="G14" s="230">
        <v>167</v>
      </c>
      <c r="H14" s="47"/>
      <c r="I14" s="47"/>
    </row>
    <row r="15" spans="1:39" ht="18.75" customHeight="1">
      <c r="B15" s="47" t="s">
        <v>28</v>
      </c>
      <c r="C15" s="47"/>
      <c r="D15" s="47"/>
      <c r="E15" s="115">
        <f>SUM(E9:E14)</f>
        <v>4947</v>
      </c>
      <c r="F15" s="122"/>
      <c r="G15" s="242">
        <f>SUM(G9:G14)</f>
        <v>4560</v>
      </c>
      <c r="H15" s="47"/>
      <c r="I15" s="47"/>
      <c r="L15" s="144"/>
    </row>
    <row r="16" spans="1:39" ht="18.75" customHeight="1">
      <c r="B16" s="47" t="s">
        <v>29</v>
      </c>
      <c r="C16" s="47"/>
      <c r="D16" s="47"/>
      <c r="E16" s="174">
        <v>376</v>
      </c>
      <c r="F16" s="122"/>
      <c r="G16" s="174">
        <v>362</v>
      </c>
      <c r="H16" s="47"/>
      <c r="I16" s="47"/>
      <c r="L16" s="144"/>
    </row>
    <row r="17" spans="1:13" ht="18.75" customHeight="1">
      <c r="B17" s="47" t="s">
        <v>123</v>
      </c>
      <c r="C17" s="47"/>
      <c r="D17" s="47"/>
      <c r="E17" s="163">
        <v>617</v>
      </c>
      <c r="F17" s="122"/>
      <c r="G17" s="259">
        <v>717</v>
      </c>
      <c r="H17" s="47"/>
      <c r="I17" s="47"/>
      <c r="L17" s="145"/>
    </row>
    <row r="18" spans="1:13" ht="18.75" customHeight="1">
      <c r="B18" s="47" t="s">
        <v>30</v>
      </c>
      <c r="C18" s="47"/>
      <c r="D18" s="47"/>
      <c r="E18" s="174">
        <v>6070</v>
      </c>
      <c r="F18" s="122"/>
      <c r="G18" s="174">
        <v>6027</v>
      </c>
      <c r="H18" s="47"/>
      <c r="I18" s="47"/>
    </row>
    <row r="19" spans="1:13" ht="18.75" customHeight="1">
      <c r="B19" s="47" t="s">
        <v>31</v>
      </c>
      <c r="C19" s="47"/>
      <c r="D19" s="47"/>
      <c r="E19" s="174">
        <v>2082</v>
      </c>
      <c r="F19" s="122"/>
      <c r="G19" s="174">
        <v>2094</v>
      </c>
      <c r="H19" s="64"/>
      <c r="I19" s="47"/>
    </row>
    <row r="20" spans="1:13" ht="18.75" customHeight="1">
      <c r="B20" s="47" t="s">
        <v>32</v>
      </c>
      <c r="C20" s="47"/>
      <c r="D20" s="47"/>
      <c r="E20" s="174">
        <v>398</v>
      </c>
      <c r="F20" s="122"/>
      <c r="G20" s="174">
        <v>390</v>
      </c>
      <c r="H20" s="65"/>
      <c r="I20" s="47"/>
    </row>
    <row r="21" spans="1:13" ht="18.75" customHeight="1" thickBot="1">
      <c r="B21" s="47" t="s">
        <v>33</v>
      </c>
      <c r="C21" s="58"/>
      <c r="D21" s="58"/>
      <c r="E21" s="175">
        <f>SUM(E15:E20)</f>
        <v>14490</v>
      </c>
      <c r="F21" s="122"/>
      <c r="G21" s="175">
        <f>SUM(G15:G20)</f>
        <v>14150</v>
      </c>
      <c r="H21" s="65"/>
      <c r="I21" s="47"/>
      <c r="L21" s="144"/>
    </row>
    <row r="22" spans="1:13" ht="9.75" customHeight="1" thickTop="1">
      <c r="F22" s="148"/>
      <c r="G22" s="168"/>
      <c r="I22" s="47"/>
    </row>
    <row r="23" spans="1:13">
      <c r="A23" s="57"/>
      <c r="B23" s="58" t="s">
        <v>34</v>
      </c>
      <c r="C23" s="47"/>
      <c r="D23" s="47"/>
      <c r="E23" s="176"/>
      <c r="F23" s="122"/>
      <c r="G23" s="176"/>
      <c r="H23" s="66"/>
      <c r="I23" s="47"/>
    </row>
    <row r="24" spans="1:13" ht="18.95" customHeight="1">
      <c r="B24" s="61" t="s">
        <v>35</v>
      </c>
      <c r="C24" s="56"/>
      <c r="D24" s="47"/>
      <c r="E24" s="177"/>
      <c r="F24" s="122"/>
      <c r="G24" s="177"/>
      <c r="H24" s="47"/>
      <c r="I24" s="47"/>
    </row>
    <row r="25" spans="1:13" ht="18.95" customHeight="1">
      <c r="B25" s="58"/>
      <c r="C25" s="47" t="s">
        <v>36</v>
      </c>
      <c r="D25" s="47"/>
      <c r="E25" s="178">
        <v>187</v>
      </c>
      <c r="F25" s="149"/>
      <c r="G25" s="178">
        <v>175</v>
      </c>
      <c r="H25" s="47"/>
      <c r="I25" s="47"/>
    </row>
    <row r="26" spans="1:13" ht="18.95" customHeight="1">
      <c r="B26" s="58"/>
      <c r="C26" s="47" t="s">
        <v>37</v>
      </c>
      <c r="D26" s="47"/>
      <c r="E26" s="179">
        <v>81</v>
      </c>
      <c r="F26" s="122"/>
      <c r="G26" s="179">
        <v>108</v>
      </c>
      <c r="H26" s="47"/>
      <c r="I26" s="47"/>
    </row>
    <row r="27" spans="1:13" ht="18.95" customHeight="1">
      <c r="B27" s="58"/>
      <c r="C27" s="47" t="s">
        <v>38</v>
      </c>
      <c r="D27" s="47"/>
      <c r="E27" s="179">
        <v>110</v>
      </c>
      <c r="F27" s="122"/>
      <c r="G27" s="179">
        <v>207</v>
      </c>
      <c r="H27" s="47"/>
      <c r="I27" s="47"/>
    </row>
    <row r="28" spans="1:13" ht="18.95" customHeight="1">
      <c r="B28" s="58"/>
      <c r="C28" s="47" t="s">
        <v>39</v>
      </c>
      <c r="D28" s="47"/>
      <c r="E28" s="179">
        <v>322</v>
      </c>
      <c r="F28" s="122"/>
      <c r="G28" s="179">
        <v>162</v>
      </c>
      <c r="H28" s="47"/>
      <c r="I28" s="47"/>
    </row>
    <row r="29" spans="1:13" ht="18.95" customHeight="1">
      <c r="B29" s="55"/>
      <c r="C29" s="47" t="s">
        <v>40</v>
      </c>
      <c r="D29" s="47"/>
      <c r="E29" s="179">
        <v>174</v>
      </c>
      <c r="F29" s="122"/>
      <c r="G29" s="179">
        <v>129</v>
      </c>
      <c r="H29" s="47"/>
      <c r="I29" s="47"/>
      <c r="K29" s="67"/>
    </row>
    <row r="30" spans="1:13" ht="18.95" customHeight="1">
      <c r="B30" s="55"/>
      <c r="C30" s="47" t="s">
        <v>26</v>
      </c>
      <c r="D30" s="47"/>
      <c r="E30" s="179">
        <v>3633</v>
      </c>
      <c r="F30" s="122"/>
      <c r="G30" s="179">
        <v>3301</v>
      </c>
      <c r="H30" s="47"/>
      <c r="I30" s="47"/>
      <c r="K30" s="67"/>
    </row>
    <row r="31" spans="1:13" ht="18.95" customHeight="1">
      <c r="B31" s="55"/>
      <c r="C31" s="47" t="s">
        <v>181</v>
      </c>
      <c r="D31" s="47"/>
      <c r="E31" s="180">
        <v>379</v>
      </c>
      <c r="F31" s="150"/>
      <c r="G31" s="180">
        <v>0</v>
      </c>
      <c r="H31" s="47"/>
      <c r="I31" s="47"/>
      <c r="K31" s="67"/>
    </row>
    <row r="32" spans="1:13" ht="18.95" customHeight="1">
      <c r="B32" s="47" t="s">
        <v>41</v>
      </c>
      <c r="C32" s="47"/>
      <c r="D32" s="47"/>
      <c r="E32" s="179">
        <f>SUM(E25:E31)</f>
        <v>4886</v>
      </c>
      <c r="F32" s="122"/>
      <c r="G32" s="179">
        <f>SUM(G25:G31)</f>
        <v>4082</v>
      </c>
      <c r="H32" s="68"/>
      <c r="I32" s="47"/>
      <c r="J32" s="69"/>
      <c r="M32" s="70"/>
    </row>
    <row r="33" spans="2:11" ht="18.95" customHeight="1">
      <c r="B33" s="47" t="s">
        <v>42</v>
      </c>
      <c r="D33" s="47"/>
      <c r="E33" s="177">
        <v>3242</v>
      </c>
      <c r="F33" s="40"/>
      <c r="G33" s="177">
        <v>3603</v>
      </c>
      <c r="H33" s="47"/>
      <c r="I33" s="47"/>
    </row>
    <row r="34" spans="2:11" ht="18.95" customHeight="1">
      <c r="B34" s="47" t="s">
        <v>122</v>
      </c>
      <c r="C34" s="47"/>
      <c r="D34" s="47"/>
      <c r="E34" s="177">
        <v>702</v>
      </c>
      <c r="F34" s="40"/>
      <c r="G34" s="177">
        <v>720</v>
      </c>
      <c r="H34" s="47"/>
      <c r="K34" s="67"/>
    </row>
    <row r="35" spans="2:11" ht="18.95" customHeight="1">
      <c r="B35" s="47" t="s">
        <v>43</v>
      </c>
      <c r="C35" s="47"/>
      <c r="D35" s="47"/>
      <c r="E35" s="177">
        <v>164</v>
      </c>
      <c r="F35" s="122"/>
      <c r="G35" s="177">
        <v>171</v>
      </c>
      <c r="H35" s="47"/>
    </row>
    <row r="36" spans="2:11" ht="18.95" customHeight="1">
      <c r="B36" s="47" t="s">
        <v>44</v>
      </c>
      <c r="C36" s="47"/>
      <c r="D36" s="47"/>
      <c r="E36" s="181">
        <v>144</v>
      </c>
      <c r="F36" s="122"/>
      <c r="G36" s="181">
        <v>144</v>
      </c>
      <c r="H36" s="47"/>
    </row>
    <row r="37" spans="2:11" ht="18.95" customHeight="1">
      <c r="B37" s="47" t="s">
        <v>45</v>
      </c>
      <c r="C37" s="47"/>
      <c r="D37" s="47"/>
      <c r="E37" s="159">
        <f>SUM(E32:E36)</f>
        <v>9138</v>
      </c>
      <c r="F37" s="122"/>
      <c r="G37" s="159">
        <f>SUM(G32:G36)</f>
        <v>8720</v>
      </c>
      <c r="H37" s="47"/>
    </row>
    <row r="38" spans="2:11" ht="12.75" customHeight="1">
      <c r="B38" s="47"/>
      <c r="C38" s="47"/>
      <c r="D38" s="47"/>
      <c r="E38" s="179"/>
      <c r="F38" s="122"/>
      <c r="G38" s="179"/>
      <c r="H38" s="47"/>
    </row>
    <row r="39" spans="2:11">
      <c r="B39" s="58" t="s">
        <v>46</v>
      </c>
      <c r="C39" s="47"/>
      <c r="D39" s="47"/>
      <c r="E39" s="179"/>
      <c r="F39" s="122"/>
      <c r="G39" s="179"/>
      <c r="H39" s="47"/>
    </row>
    <row r="40" spans="2:11" ht="15.75" customHeight="1">
      <c r="B40" s="58" t="s">
        <v>47</v>
      </c>
      <c r="C40" s="47"/>
      <c r="D40" s="47"/>
      <c r="E40" s="176"/>
      <c r="F40" s="123"/>
      <c r="G40" s="176"/>
      <c r="H40" s="15"/>
    </row>
    <row r="41" spans="2:11" ht="18.95" customHeight="1">
      <c r="B41" s="47" t="s">
        <v>86</v>
      </c>
      <c r="C41" s="47"/>
      <c r="D41" s="47"/>
      <c r="E41" s="176"/>
      <c r="F41" s="123"/>
      <c r="G41" s="176"/>
      <c r="H41" s="15"/>
    </row>
    <row r="42" spans="2:11" ht="18.95" customHeight="1">
      <c r="B42" s="47"/>
      <c r="C42" s="47" t="s">
        <v>68</v>
      </c>
      <c r="D42" s="47"/>
      <c r="E42" s="179">
        <v>2</v>
      </c>
      <c r="F42" s="123"/>
      <c r="G42" s="179">
        <v>2</v>
      </c>
      <c r="H42" s="15"/>
    </row>
    <row r="43" spans="2:11" ht="18.95" customHeight="1">
      <c r="C43" s="47" t="s">
        <v>69</v>
      </c>
      <c r="D43" s="47"/>
      <c r="E43" s="179">
        <v>2963</v>
      </c>
      <c r="F43" s="123"/>
      <c r="G43" s="179">
        <v>3104</v>
      </c>
      <c r="H43" s="15"/>
    </row>
    <row r="44" spans="2:11" ht="18.95" customHeight="1">
      <c r="C44" s="47" t="s">
        <v>70</v>
      </c>
      <c r="D44" s="47"/>
      <c r="E44" s="179">
        <v>-221</v>
      </c>
      <c r="F44" s="123"/>
      <c r="G44" s="179">
        <v>-176</v>
      </c>
      <c r="H44" s="15"/>
    </row>
    <row r="45" spans="2:11" ht="18.95" customHeight="1">
      <c r="C45" s="47" t="s">
        <v>71</v>
      </c>
      <c r="D45" s="44"/>
      <c r="E45" s="179">
        <v>-987</v>
      </c>
      <c r="F45" s="123"/>
      <c r="G45" s="179">
        <v>-979</v>
      </c>
      <c r="H45" s="15"/>
    </row>
    <row r="46" spans="2:11" ht="18.95" customHeight="1">
      <c r="C46" s="47" t="s">
        <v>72</v>
      </c>
      <c r="D46" s="47"/>
      <c r="E46" s="182">
        <v>3595</v>
      </c>
      <c r="F46" s="123"/>
      <c r="G46" s="182">
        <v>3479</v>
      </c>
      <c r="H46" s="15"/>
      <c r="K46" s="70"/>
    </row>
    <row r="47" spans="2:11" ht="18.95" customHeight="1">
      <c r="B47" s="47" t="s">
        <v>171</v>
      </c>
      <c r="C47" s="47"/>
      <c r="D47" s="47"/>
      <c r="E47" s="183">
        <f>SUM(E42:E46)</f>
        <v>5352</v>
      </c>
      <c r="F47" s="122"/>
      <c r="G47" s="183">
        <f>SUM(G42:G46)</f>
        <v>5430</v>
      </c>
      <c r="H47" s="4"/>
    </row>
    <row r="48" spans="2:11" ht="18.95" customHeight="1" thickBot="1">
      <c r="B48" s="47" t="s">
        <v>48</v>
      </c>
      <c r="E48" s="184">
        <f>E47+E37</f>
        <v>14490</v>
      </c>
      <c r="F48" s="151"/>
      <c r="G48" s="184">
        <f>G47+G37</f>
        <v>14150</v>
      </c>
    </row>
    <row r="49" spans="4:8" ht="13.5" thickTop="1">
      <c r="G49" s="168"/>
    </row>
    <row r="51" spans="4:8">
      <c r="E51" s="185"/>
      <c r="G51" s="46"/>
    </row>
    <row r="52" spans="4:8">
      <c r="D52" s="47"/>
      <c r="E52" s="186"/>
      <c r="F52" s="123"/>
      <c r="G52" s="47"/>
      <c r="H52" s="47"/>
    </row>
    <row r="53" spans="4:8">
      <c r="D53" s="47"/>
      <c r="E53" s="186"/>
      <c r="F53" s="123"/>
      <c r="G53" s="47"/>
      <c r="H53" s="47"/>
    </row>
  </sheetData>
  <mergeCells count="4">
    <mergeCell ref="A1:I1"/>
    <mergeCell ref="A2:I2"/>
    <mergeCell ref="A3:I3"/>
    <mergeCell ref="A4:I4"/>
  </mergeCells>
  <printOptions horizontalCentered="1"/>
  <pageMargins left="0.31" right="0.28000000000000003" top="0.47" bottom="0.52" header="0.25" footer="0.35"/>
  <pageSetup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17"/>
  <sheetViews>
    <sheetView showGridLines="0" zoomScale="90" zoomScaleNormal="90" zoomScaleSheetLayoutView="70" workbookViewId="0">
      <selection activeCell="I47" sqref="I47"/>
    </sheetView>
  </sheetViews>
  <sheetFormatPr defaultColWidth="6.28515625" defaultRowHeight="12.75"/>
  <cols>
    <col min="1" max="1" width="57.7109375" style="18" customWidth="1"/>
    <col min="2" max="2" width="2.7109375" style="18" customWidth="1"/>
    <col min="3" max="3" width="18.7109375" style="18" customWidth="1"/>
    <col min="4" max="4" width="2.7109375" style="18" customWidth="1"/>
    <col min="5" max="5" width="18.7109375" style="18" customWidth="1"/>
    <col min="6" max="6" width="2.7109375" style="18" customWidth="1"/>
    <col min="7" max="7" width="18.7109375" style="18" customWidth="1"/>
    <col min="8" max="8" width="32.140625" style="87" customWidth="1"/>
    <col min="9" max="16384" width="6.28515625" style="18"/>
  </cols>
  <sheetData>
    <row r="1" spans="1:8" ht="12.75" customHeight="1">
      <c r="A1" s="379" t="s">
        <v>113</v>
      </c>
      <c r="B1" s="379"/>
      <c r="C1" s="379"/>
      <c r="D1" s="379"/>
      <c r="E1" s="379"/>
      <c r="F1" s="379"/>
      <c r="G1" s="379"/>
      <c r="H1" s="379"/>
    </row>
    <row r="2" spans="1:8" ht="12.75" customHeight="1">
      <c r="A2" s="380" t="s">
        <v>201</v>
      </c>
      <c r="B2" s="380"/>
      <c r="C2" s="380"/>
      <c r="D2" s="380"/>
      <c r="E2" s="380"/>
      <c r="F2" s="380"/>
      <c r="G2" s="380"/>
      <c r="H2" s="380"/>
    </row>
    <row r="3" spans="1:8" ht="12.75" customHeight="1">
      <c r="A3" s="379" t="s">
        <v>66</v>
      </c>
      <c r="B3" s="379"/>
      <c r="C3" s="379"/>
      <c r="D3" s="379"/>
      <c r="E3" s="379"/>
      <c r="F3" s="379"/>
      <c r="G3" s="379"/>
      <c r="H3" s="379"/>
    </row>
    <row r="4" spans="1:8" ht="12.75" customHeight="1">
      <c r="A4" s="379" t="s">
        <v>5</v>
      </c>
      <c r="B4" s="379"/>
      <c r="C4" s="379"/>
      <c r="D4" s="379"/>
      <c r="E4" s="379"/>
      <c r="F4" s="379"/>
      <c r="G4" s="379"/>
      <c r="H4" s="379"/>
    </row>
    <row r="5" spans="1:8" ht="12.75" customHeight="1">
      <c r="A5" s="379" t="s">
        <v>2</v>
      </c>
      <c r="B5" s="379"/>
      <c r="C5" s="379"/>
      <c r="D5" s="379"/>
      <c r="E5" s="379"/>
      <c r="F5" s="379"/>
      <c r="G5" s="379"/>
      <c r="H5" s="379"/>
    </row>
    <row r="6" spans="1:8" ht="12.75" customHeight="1">
      <c r="A6" s="134"/>
      <c r="B6" s="134"/>
      <c r="C6" s="134"/>
      <c r="D6" s="134"/>
      <c r="E6" s="134"/>
      <c r="F6" s="134"/>
      <c r="G6" s="134"/>
      <c r="H6" s="127"/>
    </row>
    <row r="7" spans="1:8" ht="12.75" customHeight="1">
      <c r="A7" s="134"/>
      <c r="B7" s="134"/>
      <c r="C7" s="134"/>
      <c r="D7" s="134"/>
      <c r="E7" s="134"/>
      <c r="F7" s="134"/>
      <c r="G7" s="134"/>
      <c r="H7" s="127"/>
    </row>
    <row r="8" spans="1:8" ht="12.75" customHeight="1">
      <c r="A8" s="134"/>
      <c r="B8" s="134"/>
      <c r="C8" s="378" t="s">
        <v>51</v>
      </c>
      <c r="D8" s="378"/>
      <c r="E8" s="378"/>
      <c r="F8" s="378"/>
      <c r="G8" s="378"/>
      <c r="H8" s="127"/>
    </row>
    <row r="9" spans="1:8" ht="12.75" customHeight="1">
      <c r="A9" s="128"/>
      <c r="B9" s="134"/>
      <c r="C9" s="133" t="str">
        <f>+'Detailed Revenue'!C7</f>
        <v>March 31,</v>
      </c>
      <c r="D9" s="41"/>
      <c r="E9" s="202" t="str">
        <f>+'Detailed Revenue'!E7</f>
        <v>December 31,</v>
      </c>
      <c r="F9" s="41"/>
      <c r="G9" s="202" t="str">
        <f>+'Detailed Revenue'!G7</f>
        <v>March 31,</v>
      </c>
      <c r="H9" s="127"/>
    </row>
    <row r="10" spans="1:8" ht="12.75" customHeight="1">
      <c r="A10" s="128"/>
      <c r="B10" s="224"/>
      <c r="C10" s="225">
        <f>+'Detailed Revenue'!C8</f>
        <v>2017</v>
      </c>
      <c r="D10" s="217"/>
      <c r="E10" s="225">
        <f>+'Detailed Revenue'!E8</f>
        <v>2016</v>
      </c>
      <c r="F10" s="217"/>
      <c r="G10" s="225">
        <f>+'Detailed Revenue'!G8</f>
        <v>2016</v>
      </c>
      <c r="H10" s="128"/>
    </row>
    <row r="11" spans="1:8" s="128" customFormat="1">
      <c r="B11" s="137"/>
      <c r="C11" s="164"/>
      <c r="D11" s="41"/>
      <c r="E11" s="164"/>
      <c r="F11" s="41"/>
      <c r="G11" s="99"/>
    </row>
    <row r="12" spans="1:8">
      <c r="A12" s="38" t="s">
        <v>147</v>
      </c>
      <c r="B12" s="29"/>
      <c r="C12" s="156">
        <f>'Income Statement'!B50</f>
        <v>169</v>
      </c>
      <c r="D12" s="42"/>
      <c r="E12" s="156">
        <f>'Income Statement'!D50</f>
        <v>-224</v>
      </c>
      <c r="F12" s="128"/>
      <c r="G12" s="80">
        <f>'Income Statement'!F50</f>
        <v>132</v>
      </c>
      <c r="H12" s="80"/>
    </row>
    <row r="13" spans="1:8">
      <c r="A13" s="27"/>
      <c r="B13" s="27"/>
      <c r="C13" s="165"/>
      <c r="D13" s="39"/>
      <c r="E13" s="165"/>
      <c r="F13" s="43"/>
      <c r="G13" s="39"/>
      <c r="H13" s="127"/>
    </row>
    <row r="14" spans="1:8">
      <c r="A14" s="128" t="s">
        <v>52</v>
      </c>
      <c r="B14" s="128"/>
      <c r="C14" s="158"/>
      <c r="D14" s="128"/>
      <c r="E14" s="158"/>
      <c r="F14" s="128"/>
      <c r="G14" s="128"/>
      <c r="H14" s="127"/>
    </row>
    <row r="15" spans="1:8">
      <c r="A15" s="129"/>
      <c r="B15" s="128"/>
      <c r="C15" s="166"/>
      <c r="D15" s="128"/>
      <c r="E15" s="166"/>
      <c r="F15" s="128"/>
      <c r="G15" s="128"/>
      <c r="H15" s="127"/>
    </row>
    <row r="16" spans="1:8" ht="15">
      <c r="A16" s="129" t="s">
        <v>120</v>
      </c>
      <c r="B16" s="128"/>
      <c r="C16" s="163">
        <v>23</v>
      </c>
      <c r="D16" s="130"/>
      <c r="E16" s="259">
        <v>23</v>
      </c>
      <c r="F16" s="130"/>
      <c r="G16" s="163">
        <v>17</v>
      </c>
      <c r="H16" s="124"/>
    </row>
    <row r="17" spans="1:8" s="22" customFormat="1" ht="15">
      <c r="A17" s="129" t="s">
        <v>179</v>
      </c>
      <c r="B17" s="129"/>
      <c r="C17" s="122">
        <v>6</v>
      </c>
      <c r="D17" s="126"/>
      <c r="E17" s="167">
        <v>20</v>
      </c>
      <c r="F17" s="126"/>
      <c r="G17" s="167">
        <v>9</v>
      </c>
      <c r="H17" s="127"/>
    </row>
    <row r="18" spans="1:8" ht="15">
      <c r="A18" s="249" t="s">
        <v>180</v>
      </c>
      <c r="B18" s="128"/>
      <c r="C18" s="163">
        <v>0</v>
      </c>
      <c r="D18" s="130"/>
      <c r="E18" s="259">
        <v>0</v>
      </c>
      <c r="F18" s="130"/>
      <c r="G18" s="163">
        <v>9</v>
      </c>
      <c r="H18" s="124"/>
    </row>
    <row r="19" spans="1:8" s="266" customFormat="1" ht="15">
      <c r="A19" s="263" t="s">
        <v>151</v>
      </c>
      <c r="B19" s="263"/>
      <c r="C19" s="167">
        <v>0</v>
      </c>
      <c r="D19" s="247"/>
      <c r="E19" s="167">
        <v>578</v>
      </c>
      <c r="F19" s="247"/>
      <c r="G19" s="167">
        <v>0</v>
      </c>
      <c r="H19" s="261"/>
    </row>
    <row r="20" spans="1:8" s="272" customFormat="1" ht="15">
      <c r="A20" s="269" t="s">
        <v>152</v>
      </c>
      <c r="B20" s="269"/>
      <c r="C20" s="167">
        <v>0</v>
      </c>
      <c r="D20" s="270"/>
      <c r="E20" s="167">
        <v>6</v>
      </c>
      <c r="F20" s="270"/>
      <c r="G20" s="167">
        <v>0</v>
      </c>
      <c r="H20" s="195"/>
    </row>
    <row r="21" spans="1:8" s="266" customFormat="1" ht="15">
      <c r="A21" s="263" t="s">
        <v>148</v>
      </c>
      <c r="B21" s="263"/>
      <c r="C21" s="167">
        <v>0</v>
      </c>
      <c r="D21" s="247"/>
      <c r="E21" s="167">
        <v>12</v>
      </c>
      <c r="F21" s="247"/>
      <c r="G21" s="167">
        <v>0</v>
      </c>
      <c r="H21" s="261"/>
    </row>
    <row r="22" spans="1:8" s="22" customFormat="1" ht="15">
      <c r="A22" s="249" t="s">
        <v>150</v>
      </c>
      <c r="B22" s="129"/>
      <c r="C22" s="167">
        <v>0</v>
      </c>
      <c r="D22" s="126"/>
      <c r="E22" s="167">
        <v>1</v>
      </c>
      <c r="F22" s="126"/>
      <c r="G22" s="167">
        <v>0</v>
      </c>
      <c r="H22" s="127"/>
    </row>
    <row r="23" spans="1:8" s="245" customFormat="1" ht="15">
      <c r="A23" s="249" t="s">
        <v>175</v>
      </c>
      <c r="B23" s="244"/>
      <c r="C23" s="167">
        <v>0</v>
      </c>
      <c r="D23" s="247"/>
      <c r="E23" s="167">
        <v>6</v>
      </c>
      <c r="F23" s="247"/>
      <c r="G23" s="167">
        <v>0</v>
      </c>
      <c r="H23" s="243"/>
    </row>
    <row r="24" spans="1:8" ht="17.25" customHeight="1">
      <c r="A24" s="129" t="s">
        <v>67</v>
      </c>
      <c r="B24" s="129"/>
      <c r="C24" s="274">
        <f>SUM(C16:C23)</f>
        <v>29</v>
      </c>
      <c r="D24" s="247"/>
      <c r="E24" s="274">
        <f>SUM(E16:E23)</f>
        <v>646</v>
      </c>
      <c r="F24" s="247"/>
      <c r="G24" s="274">
        <f>SUM(G16:G23)</f>
        <v>35</v>
      </c>
      <c r="H24" s="261"/>
    </row>
    <row r="25" spans="1:8">
      <c r="A25" s="129"/>
      <c r="B25" s="129"/>
      <c r="C25" s="125"/>
      <c r="D25" s="247"/>
      <c r="E25" s="125"/>
      <c r="F25" s="247"/>
      <c r="G25" s="125"/>
      <c r="H25" s="261"/>
    </row>
    <row r="26" spans="1:8" ht="15">
      <c r="A26" s="129" t="s">
        <v>176</v>
      </c>
      <c r="B26" s="129"/>
      <c r="C26" s="77">
        <v>-11</v>
      </c>
      <c r="D26" s="247"/>
      <c r="E26" s="77">
        <v>-261</v>
      </c>
      <c r="F26" s="247"/>
      <c r="G26" s="77">
        <v>-14</v>
      </c>
      <c r="H26" s="258"/>
    </row>
    <row r="27" spans="1:8">
      <c r="A27" s="129" t="s">
        <v>53</v>
      </c>
      <c r="B27" s="129"/>
      <c r="C27" s="125">
        <f>SUM(C24:C26)</f>
        <v>18</v>
      </c>
      <c r="D27" s="265"/>
      <c r="E27" s="125">
        <f>SUM(E24:E26)</f>
        <v>385</v>
      </c>
      <c r="F27" s="265"/>
      <c r="G27" s="125">
        <f>SUM(G24:G26)</f>
        <v>21</v>
      </c>
      <c r="H27" s="261"/>
    </row>
    <row r="28" spans="1:8">
      <c r="A28" s="129"/>
      <c r="B28" s="129"/>
      <c r="C28" s="264"/>
      <c r="D28" s="265"/>
      <c r="E28" s="264"/>
      <c r="F28" s="265"/>
      <c r="G28" s="264"/>
      <c r="H28" s="261"/>
    </row>
    <row r="29" spans="1:8" ht="13.5" thickBot="1">
      <c r="A29" s="23" t="s">
        <v>87</v>
      </c>
      <c r="B29" s="89"/>
      <c r="C29" s="256">
        <f>C12+C27</f>
        <v>187</v>
      </c>
      <c r="D29" s="25"/>
      <c r="E29" s="256">
        <f>E12+E27</f>
        <v>161</v>
      </c>
      <c r="F29" s="26"/>
      <c r="G29" s="256">
        <f>G12+G27</f>
        <v>153</v>
      </c>
      <c r="H29" s="261"/>
    </row>
    <row r="30" spans="1:8" ht="13.5" thickTop="1">
      <c r="A30" s="27"/>
      <c r="B30" s="27"/>
      <c r="C30" s="28"/>
      <c r="D30" s="28"/>
      <c r="E30" s="28"/>
      <c r="F30" s="262"/>
      <c r="G30" s="28"/>
      <c r="H30" s="261"/>
    </row>
    <row r="31" spans="1:8">
      <c r="A31" s="29"/>
      <c r="B31" s="29"/>
      <c r="C31" s="28"/>
      <c r="D31" s="28"/>
      <c r="E31" s="28"/>
      <c r="F31" s="262"/>
      <c r="G31" s="28"/>
      <c r="H31" s="233"/>
    </row>
    <row r="32" spans="1:8">
      <c r="A32" s="38" t="s">
        <v>153</v>
      </c>
      <c r="C32" s="250">
        <f>'Income Statement'!B54</f>
        <v>0.99294947121034083</v>
      </c>
      <c r="D32" s="250"/>
      <c r="E32" s="250">
        <f>'Income Statement'!D54</f>
        <v>-1.3510253317249699</v>
      </c>
      <c r="F32" s="262"/>
      <c r="G32" s="250">
        <f>'Income Statement'!F54</f>
        <v>0.78384798099762465</v>
      </c>
      <c r="H32" s="250"/>
    </row>
    <row r="33" spans="1:13" s="266" customFormat="1" ht="25.15" customHeight="1">
      <c r="A33" s="273" t="s">
        <v>154</v>
      </c>
      <c r="B33" s="263"/>
      <c r="C33" s="275">
        <v>0</v>
      </c>
      <c r="D33" s="247"/>
      <c r="E33" s="275">
        <v>0.03</v>
      </c>
      <c r="F33" s="275"/>
      <c r="G33" s="355">
        <v>0</v>
      </c>
      <c r="H33" s="275"/>
    </row>
    <row r="34" spans="1:13">
      <c r="A34" s="19" t="s">
        <v>54</v>
      </c>
      <c r="B34" s="19"/>
      <c r="C34" s="251">
        <f>C27/C39</f>
        <v>0.10575793184488837</v>
      </c>
      <c r="D34" s="30"/>
      <c r="E34" s="251">
        <f>E27/E39</f>
        <v>2.2740696987595981</v>
      </c>
      <c r="F34" s="30"/>
      <c r="G34" s="251">
        <v>0.13</v>
      </c>
      <c r="H34" s="248"/>
    </row>
    <row r="35" spans="1:13">
      <c r="A35" s="19"/>
      <c r="B35" s="19"/>
      <c r="C35" s="252"/>
      <c r="D35" s="252"/>
      <c r="E35" s="252"/>
      <c r="F35" s="262"/>
      <c r="G35" s="252"/>
      <c r="H35" s="233"/>
    </row>
    <row r="36" spans="1:13" ht="13.5" thickBot="1">
      <c r="A36" s="23" t="s">
        <v>64</v>
      </c>
      <c r="B36" s="23"/>
      <c r="C36" s="253">
        <f>SUM(C32:C34)</f>
        <v>1.0987074030552293</v>
      </c>
      <c r="D36" s="246"/>
      <c r="E36" s="253">
        <f>SUM(E32:E34)</f>
        <v>0.95304436703462825</v>
      </c>
      <c r="F36" s="26"/>
      <c r="G36" s="253">
        <f>SUM(G32:G34)</f>
        <v>0.91384798099762465</v>
      </c>
      <c r="H36" s="246"/>
    </row>
    <row r="37" spans="1:13" s="262" customFormat="1" ht="13.5" thickTop="1">
      <c r="A37" s="23"/>
      <c r="B37" s="23"/>
      <c r="C37" s="246"/>
      <c r="D37" s="246"/>
      <c r="E37" s="246"/>
      <c r="F37" s="26"/>
      <c r="G37" s="246"/>
      <c r="H37" s="246"/>
    </row>
    <row r="38" spans="1:13" s="262" customFormat="1">
      <c r="A38" s="288" t="s">
        <v>173</v>
      </c>
      <c r="B38" s="23"/>
      <c r="C38" s="246"/>
      <c r="D38" s="246"/>
      <c r="E38" s="246"/>
      <c r="F38" s="26"/>
      <c r="G38" s="246"/>
      <c r="H38" s="246"/>
    </row>
    <row r="39" spans="1:13">
      <c r="A39" s="288" t="s">
        <v>156</v>
      </c>
      <c r="C39" s="262">
        <v>170.2</v>
      </c>
      <c r="D39" s="128"/>
      <c r="E39" s="262">
        <v>169.3</v>
      </c>
      <c r="F39" s="128"/>
      <c r="G39" s="128">
        <v>168.4</v>
      </c>
      <c r="H39" s="88"/>
      <c r="J39" s="262"/>
      <c r="K39" s="262"/>
      <c r="L39" s="262"/>
      <c r="M39" s="262"/>
    </row>
    <row r="40" spans="1:13">
      <c r="H40" s="35"/>
      <c r="J40" s="262"/>
      <c r="K40" s="262"/>
      <c r="L40" s="262"/>
      <c r="M40" s="262"/>
    </row>
    <row r="41" spans="1:13">
      <c r="K41" s="262"/>
      <c r="L41" s="262"/>
      <c r="M41" s="262"/>
    </row>
    <row r="42" spans="1:13" ht="15">
      <c r="A42" s="353"/>
      <c r="K42" s="262"/>
      <c r="L42" s="262"/>
      <c r="M42" s="262"/>
    </row>
    <row r="43" spans="1:13" s="100" customFormat="1" ht="11.25">
      <c r="H43" s="101"/>
      <c r="K43" s="260"/>
      <c r="L43" s="260"/>
      <c r="M43" s="260"/>
    </row>
    <row r="44" spans="1:13" s="100" customFormat="1" ht="14.45" customHeight="1">
      <c r="A44" s="377"/>
      <c r="B44" s="377"/>
      <c r="C44" s="377"/>
      <c r="D44" s="377"/>
      <c r="E44" s="377"/>
      <c r="F44" s="377"/>
      <c r="G44" s="377"/>
      <c r="H44" s="377"/>
      <c r="K44" s="260"/>
      <c r="L44" s="260"/>
      <c r="M44" s="260"/>
    </row>
    <row r="45" spans="1:13" s="260" customFormat="1" ht="14.45" customHeight="1">
      <c r="A45" s="377"/>
      <c r="B45" s="377"/>
      <c r="C45" s="377"/>
      <c r="D45" s="377"/>
      <c r="E45" s="377"/>
      <c r="F45" s="377"/>
      <c r="G45" s="377"/>
      <c r="H45" s="377"/>
    </row>
    <row r="46" spans="1:13" s="260" customFormat="1" ht="14.45" customHeight="1">
      <c r="A46" s="377"/>
      <c r="B46" s="377"/>
      <c r="C46" s="377"/>
      <c r="D46" s="377"/>
      <c r="E46" s="377"/>
      <c r="F46" s="377"/>
      <c r="G46" s="377"/>
      <c r="H46" s="377"/>
    </row>
    <row r="47" spans="1:13" s="260" customFormat="1" ht="14.45" customHeight="1">
      <c r="A47" s="377"/>
      <c r="B47" s="377"/>
      <c r="C47" s="377"/>
      <c r="D47" s="377"/>
      <c r="E47" s="377"/>
      <c r="F47" s="377"/>
      <c r="G47" s="377"/>
      <c r="H47" s="377"/>
    </row>
    <row r="48" spans="1:13" s="260" customFormat="1" ht="14.45" customHeight="1">
      <c r="A48" s="377"/>
      <c r="B48" s="377"/>
      <c r="C48" s="377"/>
      <c r="D48" s="377"/>
      <c r="E48" s="377"/>
      <c r="F48" s="377"/>
      <c r="G48" s="377"/>
      <c r="H48" s="377"/>
    </row>
    <row r="49" spans="1:13" s="260" customFormat="1" ht="14.45" customHeight="1">
      <c r="A49" s="377"/>
      <c r="B49" s="377"/>
      <c r="C49" s="377"/>
      <c r="D49" s="377"/>
      <c r="E49" s="377"/>
      <c r="F49" s="377"/>
      <c r="G49" s="377"/>
      <c r="H49" s="377"/>
    </row>
    <row r="50" spans="1:13" s="100" customFormat="1" ht="14.45" customHeight="1">
      <c r="A50" s="377"/>
      <c r="B50" s="377"/>
      <c r="C50" s="377"/>
      <c r="D50" s="377"/>
      <c r="E50" s="377"/>
      <c r="F50" s="377"/>
      <c r="G50" s="377"/>
      <c r="H50" s="377"/>
      <c r="K50" s="260"/>
      <c r="L50" s="260"/>
      <c r="M50" s="260"/>
    </row>
    <row r="51" spans="1:13" s="100" customFormat="1" ht="11.25">
      <c r="H51" s="101"/>
      <c r="K51" s="260"/>
      <c r="L51" s="260"/>
      <c r="M51" s="260"/>
    </row>
    <row r="52" spans="1:13" ht="15">
      <c r="A52" s="353"/>
      <c r="K52" s="262"/>
      <c r="L52" s="262"/>
      <c r="M52" s="262"/>
    </row>
    <row r="53" spans="1:13" s="100" customFormat="1" ht="11.25">
      <c r="H53" s="101"/>
      <c r="K53" s="260"/>
      <c r="L53" s="260"/>
      <c r="M53" s="260"/>
    </row>
    <row r="54" spans="1:13" s="100" customFormat="1" ht="11.25">
      <c r="H54" s="101"/>
      <c r="K54" s="260"/>
      <c r="L54" s="260"/>
      <c r="M54" s="260"/>
    </row>
    <row r="55" spans="1:13" s="100" customFormat="1" ht="15">
      <c r="A55" s="353"/>
      <c r="H55" s="101"/>
      <c r="K55" s="260"/>
      <c r="L55" s="260"/>
      <c r="M55" s="260"/>
    </row>
    <row r="56" spans="1:13" s="100" customFormat="1" ht="11.25">
      <c r="H56" s="101"/>
      <c r="K56" s="260"/>
      <c r="L56" s="260"/>
      <c r="M56" s="260"/>
    </row>
    <row r="57" spans="1:13" s="100" customFormat="1" ht="11.25">
      <c r="H57" s="101"/>
      <c r="K57" s="260"/>
      <c r="L57" s="260"/>
      <c r="M57" s="260"/>
    </row>
    <row r="58" spans="1:13" s="100" customFormat="1" ht="15">
      <c r="A58" s="353"/>
      <c r="H58" s="101"/>
      <c r="J58" s="260"/>
      <c r="K58" s="260"/>
      <c r="L58" s="260"/>
      <c r="M58" s="260"/>
    </row>
    <row r="59" spans="1:13" s="100" customFormat="1" ht="11.25">
      <c r="H59" s="101"/>
      <c r="J59" s="260"/>
      <c r="K59" s="260"/>
      <c r="L59" s="260"/>
      <c r="M59" s="260"/>
    </row>
    <row r="60" spans="1:13" s="100" customFormat="1" ht="11.25">
      <c r="H60" s="101"/>
      <c r="J60" s="260"/>
      <c r="K60" s="260"/>
      <c r="L60" s="260"/>
      <c r="M60" s="260"/>
    </row>
    <row r="61" spans="1:13" s="100" customFormat="1" ht="15">
      <c r="A61" s="353"/>
      <c r="H61" s="101"/>
      <c r="J61" s="260"/>
      <c r="K61" s="260"/>
      <c r="L61" s="260"/>
      <c r="M61" s="260"/>
    </row>
    <row r="62" spans="1:13" s="100" customFormat="1" ht="11.25">
      <c r="H62" s="101"/>
      <c r="J62" s="260"/>
      <c r="K62" s="260"/>
      <c r="L62" s="260"/>
      <c r="M62" s="260"/>
    </row>
    <row r="63" spans="1:13" s="100" customFormat="1" ht="11.25">
      <c r="H63" s="101"/>
      <c r="J63" s="260"/>
      <c r="K63" s="260"/>
      <c r="L63" s="260"/>
      <c r="M63" s="260"/>
    </row>
    <row r="64" spans="1:13" s="100" customFormat="1" ht="15">
      <c r="A64" s="353"/>
      <c r="H64" s="101"/>
      <c r="J64" s="260"/>
      <c r="K64" s="260"/>
      <c r="L64" s="260"/>
      <c r="M64" s="260"/>
    </row>
    <row r="65" spans="1:13" s="100" customFormat="1" ht="11.25">
      <c r="J65" s="260"/>
      <c r="K65" s="260"/>
      <c r="L65" s="260"/>
      <c r="M65" s="260"/>
    </row>
    <row r="66" spans="1:13" s="100" customFormat="1" ht="11.25">
      <c r="H66" s="101"/>
      <c r="J66" s="260"/>
      <c r="K66" s="260"/>
      <c r="L66" s="260"/>
      <c r="M66" s="260"/>
    </row>
    <row r="67" spans="1:13" s="100" customFormat="1" ht="15">
      <c r="A67" s="353"/>
      <c r="H67" s="101"/>
      <c r="J67" s="260"/>
      <c r="K67" s="260"/>
      <c r="L67" s="260"/>
      <c r="M67" s="260"/>
    </row>
    <row r="68" spans="1:13" s="100" customFormat="1" ht="11.25">
      <c r="H68" s="101"/>
      <c r="J68" s="260"/>
      <c r="K68" s="260"/>
      <c r="L68" s="260"/>
      <c r="M68" s="260"/>
    </row>
    <row r="69" spans="1:13" s="100" customFormat="1" ht="11.25">
      <c r="H69" s="101"/>
      <c r="J69" s="260"/>
      <c r="K69" s="260"/>
      <c r="L69" s="260"/>
      <c r="M69" s="260"/>
    </row>
    <row r="70" spans="1:13" s="100" customFormat="1" ht="15">
      <c r="A70" s="353"/>
      <c r="H70" s="101"/>
      <c r="J70" s="260"/>
      <c r="K70" s="260"/>
      <c r="L70" s="260"/>
      <c r="M70" s="260"/>
    </row>
    <row r="71" spans="1:13" s="100" customFormat="1" ht="11.25">
      <c r="H71" s="101"/>
      <c r="J71" s="260"/>
      <c r="K71" s="260"/>
      <c r="L71" s="260"/>
      <c r="M71" s="260"/>
    </row>
    <row r="72" spans="1:13" s="100" customFormat="1" ht="11.25">
      <c r="H72" s="101"/>
      <c r="J72" s="260"/>
      <c r="K72" s="260"/>
      <c r="L72" s="260"/>
      <c r="M72" s="260"/>
    </row>
    <row r="73" spans="1:13" s="100" customFormat="1" ht="15">
      <c r="A73" s="353"/>
      <c r="H73" s="101"/>
      <c r="J73" s="260"/>
      <c r="K73" s="262"/>
      <c r="L73" s="262"/>
      <c r="M73" s="260"/>
    </row>
    <row r="74" spans="1:13" s="100" customFormat="1" ht="11.25">
      <c r="H74" s="101"/>
      <c r="J74" s="260"/>
      <c r="K74" s="260"/>
      <c r="L74" s="260"/>
      <c r="M74" s="260"/>
    </row>
    <row r="75" spans="1:13" s="100" customFormat="1" ht="11.25">
      <c r="H75" s="101"/>
      <c r="J75" s="260"/>
      <c r="K75" s="260"/>
      <c r="L75" s="260"/>
      <c r="M75" s="260"/>
    </row>
    <row r="76" spans="1:13" s="100" customFormat="1" ht="15">
      <c r="A76" s="353"/>
      <c r="H76" s="101"/>
      <c r="J76" s="260"/>
      <c r="K76" s="260"/>
      <c r="L76" s="260"/>
      <c r="M76" s="260"/>
    </row>
    <row r="77" spans="1:13" s="100" customFormat="1" ht="11.25">
      <c r="H77" s="101"/>
      <c r="J77" s="260"/>
      <c r="K77" s="260"/>
      <c r="L77" s="260"/>
      <c r="M77" s="260"/>
    </row>
    <row r="78" spans="1:13" s="100" customFormat="1" ht="11.25">
      <c r="H78" s="101"/>
      <c r="J78" s="260"/>
      <c r="K78" s="260"/>
      <c r="L78" s="260"/>
      <c r="M78" s="260"/>
    </row>
    <row r="79" spans="1:13" s="100" customFormat="1" ht="15">
      <c r="A79" s="353"/>
      <c r="H79" s="101"/>
      <c r="J79" s="260"/>
      <c r="K79" s="260"/>
      <c r="L79" s="260"/>
      <c r="M79" s="260"/>
    </row>
    <row r="80" spans="1:13" s="100" customFormat="1" ht="11.25">
      <c r="H80" s="101"/>
      <c r="J80" s="260"/>
      <c r="K80" s="260"/>
      <c r="L80" s="260"/>
      <c r="M80" s="260"/>
    </row>
    <row r="81" spans="8:13" s="100" customFormat="1" ht="11.25">
      <c r="H81" s="101"/>
      <c r="J81" s="260"/>
      <c r="K81" s="260"/>
      <c r="L81" s="260"/>
      <c r="M81" s="260"/>
    </row>
    <row r="82" spans="8:13" s="100" customFormat="1" ht="11.25">
      <c r="H82" s="101"/>
      <c r="J82" s="260"/>
      <c r="K82" s="260"/>
      <c r="L82" s="260"/>
      <c r="M82" s="260"/>
    </row>
    <row r="83" spans="8:13" s="100" customFormat="1" ht="11.25">
      <c r="H83" s="101"/>
      <c r="J83" s="260"/>
      <c r="K83" s="260"/>
      <c r="L83" s="260"/>
      <c r="M83" s="260"/>
    </row>
    <row r="84" spans="8:13" s="100" customFormat="1" ht="11.25">
      <c r="H84" s="101"/>
      <c r="J84" s="260"/>
      <c r="K84" s="260"/>
      <c r="L84" s="260"/>
      <c r="M84" s="260"/>
    </row>
    <row r="85" spans="8:13" s="100" customFormat="1" ht="11.25">
      <c r="H85" s="101"/>
      <c r="J85" s="260"/>
      <c r="K85" s="260"/>
      <c r="L85" s="260"/>
      <c r="M85" s="260"/>
    </row>
    <row r="86" spans="8:13" s="100" customFormat="1" ht="11.25">
      <c r="H86" s="101"/>
      <c r="J86" s="260"/>
      <c r="K86" s="260"/>
      <c r="L86" s="260"/>
      <c r="M86" s="260"/>
    </row>
    <row r="87" spans="8:13" s="100" customFormat="1" ht="11.25">
      <c r="H87" s="101"/>
      <c r="J87" s="260"/>
      <c r="K87" s="260"/>
      <c r="L87" s="260"/>
      <c r="M87" s="260"/>
    </row>
    <row r="88" spans="8:13" s="100" customFormat="1" ht="11.25">
      <c r="H88" s="101"/>
      <c r="J88" s="260"/>
      <c r="K88" s="260"/>
      <c r="L88" s="260"/>
      <c r="M88" s="260"/>
    </row>
    <row r="89" spans="8:13" s="100" customFormat="1" ht="11.25">
      <c r="H89" s="101"/>
      <c r="J89" s="260"/>
      <c r="K89" s="260"/>
      <c r="L89" s="260"/>
      <c r="M89" s="260"/>
    </row>
    <row r="90" spans="8:13" s="100" customFormat="1" ht="11.25">
      <c r="H90" s="101"/>
      <c r="J90" s="260"/>
      <c r="K90" s="260"/>
      <c r="L90" s="260"/>
      <c r="M90" s="260"/>
    </row>
    <row r="91" spans="8:13" s="100" customFormat="1" ht="11.25">
      <c r="H91" s="101"/>
      <c r="J91" s="260"/>
      <c r="K91" s="260"/>
      <c r="L91" s="260"/>
      <c r="M91" s="260"/>
    </row>
    <row r="92" spans="8:13" s="100" customFormat="1" ht="11.25">
      <c r="H92" s="101"/>
      <c r="J92" s="260"/>
      <c r="K92" s="260"/>
      <c r="L92" s="260"/>
      <c r="M92" s="260"/>
    </row>
    <row r="93" spans="8:13" s="100" customFormat="1" ht="11.25">
      <c r="H93" s="101"/>
      <c r="J93" s="260"/>
      <c r="K93" s="260"/>
      <c r="L93" s="260"/>
      <c r="M93" s="260"/>
    </row>
    <row r="94" spans="8:13" s="100" customFormat="1" ht="11.25">
      <c r="H94" s="101"/>
      <c r="J94" s="260"/>
      <c r="K94" s="260"/>
      <c r="L94" s="260"/>
      <c r="M94" s="260"/>
    </row>
    <row r="95" spans="8:13" s="100" customFormat="1" ht="11.25">
      <c r="H95" s="101"/>
      <c r="J95" s="260"/>
      <c r="K95" s="260"/>
      <c r="L95" s="260"/>
      <c r="M95" s="260"/>
    </row>
    <row r="96" spans="8:13" s="100" customFormat="1" ht="11.25">
      <c r="H96" s="101"/>
      <c r="J96" s="260"/>
      <c r="K96" s="260"/>
      <c r="L96" s="260"/>
      <c r="M96" s="260"/>
    </row>
    <row r="97" spans="8:13" s="100" customFormat="1" ht="11.25">
      <c r="H97" s="101"/>
      <c r="J97" s="260"/>
      <c r="K97" s="260"/>
      <c r="L97" s="260"/>
      <c r="M97" s="260"/>
    </row>
    <row r="98" spans="8:13" s="100" customFormat="1" ht="11.25">
      <c r="H98" s="101"/>
      <c r="J98" s="260"/>
      <c r="K98" s="260"/>
      <c r="L98" s="260"/>
      <c r="M98" s="260"/>
    </row>
    <row r="99" spans="8:13" s="100" customFormat="1">
      <c r="H99" s="101"/>
      <c r="J99" s="260"/>
      <c r="K99" s="262"/>
      <c r="L99" s="262"/>
      <c r="M99" s="260"/>
    </row>
    <row r="100" spans="8:13" s="100" customFormat="1" ht="11.25">
      <c r="H100" s="101"/>
      <c r="J100" s="260"/>
      <c r="K100" s="260"/>
      <c r="L100" s="260"/>
      <c r="M100" s="260"/>
    </row>
    <row r="101" spans="8:13" s="100" customFormat="1" ht="11.25">
      <c r="H101" s="101"/>
      <c r="J101" s="260"/>
      <c r="K101" s="260"/>
      <c r="L101" s="260"/>
      <c r="M101" s="260"/>
    </row>
    <row r="102" spans="8:13" s="100" customFormat="1" ht="11.25">
      <c r="H102" s="101"/>
      <c r="J102" s="260"/>
      <c r="K102" s="260"/>
      <c r="L102" s="260"/>
      <c r="M102" s="260"/>
    </row>
    <row r="103" spans="8:13" s="100" customFormat="1" ht="11.25">
      <c r="H103" s="101"/>
      <c r="J103" s="260"/>
      <c r="K103" s="260"/>
      <c r="L103" s="260"/>
      <c r="M103" s="260"/>
    </row>
    <row r="104" spans="8:13" s="100" customFormat="1" ht="11.25">
      <c r="H104" s="101"/>
      <c r="J104" s="260"/>
      <c r="K104" s="260"/>
      <c r="L104" s="260"/>
      <c r="M104" s="260"/>
    </row>
    <row r="105" spans="8:13" s="100" customFormat="1" ht="11.25">
      <c r="H105" s="101"/>
      <c r="J105" s="260"/>
      <c r="K105" s="260"/>
      <c r="L105" s="260"/>
      <c r="M105" s="260"/>
    </row>
    <row r="106" spans="8:13" s="100" customFormat="1" ht="11.25">
      <c r="H106" s="101"/>
      <c r="J106" s="260"/>
      <c r="K106" s="260"/>
      <c r="L106" s="260"/>
      <c r="M106" s="260"/>
    </row>
    <row r="107" spans="8:13" s="100" customFormat="1" ht="11.25">
      <c r="H107" s="101"/>
      <c r="J107" s="260"/>
      <c r="K107" s="260"/>
      <c r="L107" s="260"/>
      <c r="M107" s="260"/>
    </row>
    <row r="108" spans="8:13" s="100" customFormat="1" ht="11.25">
      <c r="H108" s="101"/>
      <c r="J108" s="260"/>
      <c r="K108" s="260"/>
      <c r="L108" s="260"/>
      <c r="M108" s="260"/>
    </row>
    <row r="109" spans="8:13" s="100" customFormat="1" ht="11.25">
      <c r="H109" s="101"/>
      <c r="J109" s="260"/>
      <c r="K109" s="260"/>
      <c r="L109" s="260"/>
      <c r="M109" s="260"/>
    </row>
    <row r="110" spans="8:13" s="100" customFormat="1" ht="11.25">
      <c r="H110" s="101"/>
      <c r="J110" s="260"/>
      <c r="K110" s="260"/>
      <c r="L110" s="260"/>
      <c r="M110" s="260"/>
    </row>
    <row r="111" spans="8:13" s="100" customFormat="1" ht="11.25">
      <c r="H111" s="101"/>
      <c r="J111" s="260"/>
      <c r="K111" s="260"/>
      <c r="L111" s="260"/>
      <c r="M111" s="260"/>
    </row>
    <row r="112" spans="8:13" s="100" customFormat="1" ht="11.25">
      <c r="H112" s="101"/>
      <c r="J112" s="260"/>
      <c r="K112" s="260"/>
      <c r="L112" s="260"/>
      <c r="M112" s="260"/>
    </row>
    <row r="113" spans="8:13" s="100" customFormat="1" ht="11.25">
      <c r="H113" s="101"/>
      <c r="J113" s="260"/>
      <c r="K113" s="260"/>
      <c r="L113" s="260"/>
      <c r="M113" s="260"/>
    </row>
    <row r="114" spans="8:13" s="100" customFormat="1" ht="11.25">
      <c r="H114" s="101"/>
      <c r="J114" s="260"/>
      <c r="K114" s="260"/>
      <c r="L114" s="260"/>
      <c r="M114" s="260"/>
    </row>
    <row r="115" spans="8:13" s="100" customFormat="1" ht="11.25">
      <c r="H115" s="101"/>
      <c r="J115" s="260"/>
      <c r="K115" s="260"/>
      <c r="L115" s="260"/>
      <c r="M115" s="260"/>
    </row>
    <row r="116" spans="8:13" s="100" customFormat="1" ht="11.25">
      <c r="H116" s="101"/>
      <c r="J116" s="260"/>
      <c r="K116" s="260"/>
      <c r="L116" s="260"/>
      <c r="M116" s="260"/>
    </row>
    <row r="117" spans="8:13" s="100" customFormat="1" ht="11.25">
      <c r="H117" s="101"/>
      <c r="J117" s="260"/>
      <c r="K117" s="260"/>
      <c r="L117" s="260"/>
      <c r="M117" s="260"/>
    </row>
    <row r="118" spans="8:13" s="100" customFormat="1" ht="11.25">
      <c r="H118" s="101"/>
      <c r="J118" s="260"/>
      <c r="K118" s="260"/>
      <c r="L118" s="260"/>
      <c r="M118" s="260"/>
    </row>
    <row r="119" spans="8:13" s="100" customFormat="1" ht="11.25">
      <c r="H119" s="101"/>
      <c r="J119" s="260"/>
      <c r="K119" s="260"/>
      <c r="L119" s="260"/>
      <c r="M119" s="260"/>
    </row>
    <row r="120" spans="8:13" s="100" customFormat="1" ht="11.25">
      <c r="H120" s="101"/>
      <c r="J120" s="260"/>
      <c r="K120" s="260"/>
      <c r="L120" s="260"/>
      <c r="M120" s="260"/>
    </row>
    <row r="121" spans="8:13" s="100" customFormat="1" ht="11.25">
      <c r="H121" s="101"/>
      <c r="J121" s="260"/>
      <c r="K121" s="260"/>
      <c r="L121" s="260"/>
      <c r="M121" s="260"/>
    </row>
    <row r="122" spans="8:13" s="100" customFormat="1" ht="11.25">
      <c r="H122" s="101"/>
      <c r="J122" s="260"/>
      <c r="K122" s="260"/>
      <c r="L122" s="260"/>
      <c r="M122" s="260"/>
    </row>
    <row r="123" spans="8:13" s="100" customFormat="1" ht="11.25">
      <c r="H123" s="101"/>
      <c r="J123" s="260"/>
      <c r="K123" s="260"/>
      <c r="L123" s="260"/>
      <c r="M123" s="260"/>
    </row>
    <row r="124" spans="8:13" s="100" customFormat="1" ht="11.25">
      <c r="H124" s="101"/>
      <c r="J124" s="260"/>
      <c r="K124" s="260"/>
      <c r="L124" s="260"/>
      <c r="M124" s="260"/>
    </row>
    <row r="125" spans="8:13" s="100" customFormat="1" ht="11.25">
      <c r="H125" s="101"/>
    </row>
    <row r="126" spans="8:13" s="100" customFormat="1" ht="11.25">
      <c r="H126" s="101"/>
    </row>
    <row r="127" spans="8:13" s="100" customFormat="1" ht="11.25">
      <c r="H127" s="101"/>
    </row>
    <row r="128" spans="8:13" s="100" customFormat="1" ht="11.25">
      <c r="H128" s="101"/>
    </row>
    <row r="129" spans="8:8" s="100" customFormat="1" ht="11.25">
      <c r="H129" s="101"/>
    </row>
    <row r="130" spans="8:8" s="100" customFormat="1" ht="11.25">
      <c r="H130" s="101"/>
    </row>
    <row r="131" spans="8:8" s="100" customFormat="1" ht="11.25">
      <c r="H131" s="101"/>
    </row>
    <row r="132" spans="8:8" s="100" customFormat="1" ht="11.25">
      <c r="H132" s="101"/>
    </row>
    <row r="133" spans="8:8" s="100" customFormat="1" ht="11.25">
      <c r="H133" s="101"/>
    </row>
    <row r="134" spans="8:8" s="100" customFormat="1" ht="11.25">
      <c r="H134" s="101"/>
    </row>
    <row r="135" spans="8:8" s="100" customFormat="1" ht="11.25">
      <c r="H135" s="101"/>
    </row>
    <row r="136" spans="8:8" s="100" customFormat="1" ht="11.25">
      <c r="H136" s="101"/>
    </row>
    <row r="137" spans="8:8" s="100" customFormat="1" ht="11.25">
      <c r="H137" s="101"/>
    </row>
    <row r="138" spans="8:8" s="100" customFormat="1" ht="11.25">
      <c r="H138" s="101"/>
    </row>
    <row r="139" spans="8:8" s="100" customFormat="1" ht="11.25">
      <c r="H139" s="101"/>
    </row>
    <row r="140" spans="8:8" s="100" customFormat="1" ht="11.25">
      <c r="H140" s="101"/>
    </row>
    <row r="141" spans="8:8" s="100" customFormat="1" ht="11.25">
      <c r="H141" s="101"/>
    </row>
    <row r="142" spans="8:8" s="100" customFormat="1" ht="11.25">
      <c r="H142" s="101"/>
    </row>
    <row r="143" spans="8:8" s="100" customFormat="1" ht="11.25">
      <c r="H143" s="101"/>
    </row>
    <row r="144" spans="8:8" s="100" customFormat="1" ht="11.25">
      <c r="H144" s="101"/>
    </row>
    <row r="145" spans="8:8" s="100" customFormat="1" ht="11.25">
      <c r="H145" s="101"/>
    </row>
    <row r="146" spans="8:8" s="100" customFormat="1" ht="11.25">
      <c r="H146" s="101"/>
    </row>
    <row r="147" spans="8:8" s="100" customFormat="1" ht="11.25">
      <c r="H147" s="101"/>
    </row>
    <row r="148" spans="8:8" s="100" customFormat="1" ht="11.25">
      <c r="H148" s="101"/>
    </row>
    <row r="149" spans="8:8" s="100" customFormat="1" ht="11.25">
      <c r="H149" s="101"/>
    </row>
    <row r="150" spans="8:8" s="100" customFormat="1" ht="11.25">
      <c r="H150" s="101"/>
    </row>
    <row r="151" spans="8:8" s="100" customFormat="1" ht="11.25">
      <c r="H151" s="101"/>
    </row>
    <row r="152" spans="8:8" s="100" customFormat="1" ht="11.25">
      <c r="H152" s="101"/>
    </row>
    <row r="153" spans="8:8" s="100" customFormat="1" ht="11.25">
      <c r="H153" s="101"/>
    </row>
    <row r="154" spans="8:8" s="100" customFormat="1" ht="11.25">
      <c r="H154" s="101"/>
    </row>
    <row r="155" spans="8:8" s="100" customFormat="1" ht="11.25">
      <c r="H155" s="101"/>
    </row>
    <row r="156" spans="8:8" s="100" customFormat="1" ht="11.25">
      <c r="H156" s="101"/>
    </row>
    <row r="157" spans="8:8" s="100" customFormat="1" ht="11.25">
      <c r="H157" s="101"/>
    </row>
    <row r="158" spans="8:8" s="100" customFormat="1" ht="11.25">
      <c r="H158" s="101"/>
    </row>
    <row r="159" spans="8:8" s="100" customFormat="1" ht="11.25">
      <c r="H159" s="101"/>
    </row>
    <row r="160" spans="8:8" s="100" customFormat="1" ht="11.25">
      <c r="H160" s="101"/>
    </row>
    <row r="161" spans="8:8" s="100" customFormat="1" ht="11.25">
      <c r="H161" s="101"/>
    </row>
    <row r="162" spans="8:8" s="100" customFormat="1" ht="11.25">
      <c r="H162" s="101"/>
    </row>
    <row r="163" spans="8:8" s="100" customFormat="1" ht="11.25">
      <c r="H163" s="101"/>
    </row>
    <row r="164" spans="8:8" s="100" customFormat="1" ht="11.25">
      <c r="H164" s="101"/>
    </row>
    <row r="165" spans="8:8" s="100" customFormat="1" ht="11.25">
      <c r="H165" s="101"/>
    </row>
    <row r="166" spans="8:8" s="100" customFormat="1" ht="11.25">
      <c r="H166" s="101"/>
    </row>
    <row r="167" spans="8:8" s="100" customFormat="1" ht="11.25">
      <c r="H167" s="101"/>
    </row>
    <row r="168" spans="8:8" s="100" customFormat="1" ht="11.25">
      <c r="H168" s="101"/>
    </row>
    <row r="169" spans="8:8" s="100" customFormat="1" ht="11.25">
      <c r="H169" s="101"/>
    </row>
    <row r="170" spans="8:8" s="100" customFormat="1" ht="11.25">
      <c r="H170" s="101"/>
    </row>
    <row r="171" spans="8:8" s="100" customFormat="1" ht="11.25">
      <c r="H171" s="101"/>
    </row>
    <row r="172" spans="8:8" s="100" customFormat="1" ht="11.25">
      <c r="H172" s="101"/>
    </row>
    <row r="173" spans="8:8" s="100" customFormat="1" ht="11.25">
      <c r="H173" s="101"/>
    </row>
    <row r="174" spans="8:8" s="100" customFormat="1" ht="11.25">
      <c r="H174" s="101"/>
    </row>
    <row r="175" spans="8:8" s="100" customFormat="1" ht="11.25">
      <c r="H175" s="101"/>
    </row>
    <row r="176" spans="8:8" s="100" customFormat="1" ht="11.25">
      <c r="H176" s="101"/>
    </row>
    <row r="177" spans="8:8" s="100" customFormat="1" ht="11.25">
      <c r="H177" s="101"/>
    </row>
    <row r="178" spans="8:8" s="100" customFormat="1" ht="11.25">
      <c r="H178" s="101"/>
    </row>
    <row r="179" spans="8:8" s="100" customFormat="1" ht="11.25">
      <c r="H179" s="101"/>
    </row>
    <row r="180" spans="8:8" s="100" customFormat="1" ht="11.25">
      <c r="H180" s="101"/>
    </row>
    <row r="181" spans="8:8" s="100" customFormat="1" ht="11.25">
      <c r="H181" s="101"/>
    </row>
    <row r="182" spans="8:8" s="100" customFormat="1" ht="11.25">
      <c r="H182" s="101"/>
    </row>
    <row r="183" spans="8:8" s="100" customFormat="1" ht="11.25">
      <c r="H183" s="101"/>
    </row>
    <row r="184" spans="8:8" s="100" customFormat="1" ht="11.25">
      <c r="H184" s="101"/>
    </row>
    <row r="185" spans="8:8" s="100" customFormat="1" ht="11.25">
      <c r="H185" s="101"/>
    </row>
    <row r="186" spans="8:8" s="100" customFormat="1" ht="11.25">
      <c r="H186" s="101"/>
    </row>
    <row r="187" spans="8:8" s="100" customFormat="1" ht="11.25">
      <c r="H187" s="101"/>
    </row>
    <row r="188" spans="8:8" s="100" customFormat="1" ht="11.25">
      <c r="H188" s="101"/>
    </row>
    <row r="189" spans="8:8" s="100" customFormat="1" ht="11.25">
      <c r="H189" s="101"/>
    </row>
    <row r="190" spans="8:8" s="100" customFormat="1" ht="11.25">
      <c r="H190" s="101"/>
    </row>
    <row r="191" spans="8:8" s="100" customFormat="1" ht="11.25">
      <c r="H191" s="101"/>
    </row>
    <row r="192" spans="8:8" s="100" customFormat="1" ht="11.25">
      <c r="H192" s="101"/>
    </row>
    <row r="193" spans="8:8" s="100" customFormat="1" ht="11.25">
      <c r="H193" s="101"/>
    </row>
    <row r="194" spans="8:8" s="100" customFormat="1" ht="11.25">
      <c r="H194" s="101"/>
    </row>
    <row r="195" spans="8:8" s="100" customFormat="1" ht="11.25">
      <c r="H195" s="101"/>
    </row>
    <row r="196" spans="8:8" s="100" customFormat="1" ht="11.25">
      <c r="H196" s="101"/>
    </row>
    <row r="197" spans="8:8" s="100" customFormat="1" ht="11.25">
      <c r="H197" s="101"/>
    </row>
    <row r="198" spans="8:8" s="100" customFormat="1" ht="11.25">
      <c r="H198" s="101"/>
    </row>
    <row r="199" spans="8:8" s="100" customFormat="1" ht="11.25">
      <c r="H199" s="101"/>
    </row>
    <row r="200" spans="8:8" s="100" customFormat="1" ht="11.25">
      <c r="H200" s="101"/>
    </row>
    <row r="201" spans="8:8" s="100" customFormat="1" ht="11.25">
      <c r="H201" s="101"/>
    </row>
    <row r="202" spans="8:8" s="100" customFormat="1" ht="11.25">
      <c r="H202" s="101"/>
    </row>
    <row r="203" spans="8:8" s="100" customFormat="1" ht="11.25">
      <c r="H203" s="101"/>
    </row>
    <row r="204" spans="8:8" s="100" customFormat="1" ht="11.25">
      <c r="H204" s="101"/>
    </row>
    <row r="205" spans="8:8" s="100" customFormat="1" ht="11.25">
      <c r="H205" s="101"/>
    </row>
    <row r="206" spans="8:8" s="100" customFormat="1" ht="11.25">
      <c r="H206" s="101"/>
    </row>
    <row r="207" spans="8:8" s="100" customFormat="1" ht="11.25">
      <c r="H207" s="101"/>
    </row>
    <row r="208" spans="8:8" s="100" customFormat="1" ht="11.25">
      <c r="H208" s="101"/>
    </row>
    <row r="209" spans="8:8" s="100" customFormat="1" ht="11.25">
      <c r="H209" s="101"/>
    </row>
    <row r="210" spans="8:8" s="100" customFormat="1" ht="11.25">
      <c r="H210" s="101"/>
    </row>
    <row r="211" spans="8:8" s="100" customFormat="1" ht="11.25">
      <c r="H211" s="101"/>
    </row>
    <row r="212" spans="8:8" s="100" customFormat="1" ht="11.25">
      <c r="H212" s="101"/>
    </row>
    <row r="213" spans="8:8" s="100" customFormat="1" ht="11.25">
      <c r="H213" s="101"/>
    </row>
    <row r="214" spans="8:8" s="100" customFormat="1" ht="11.25">
      <c r="H214" s="101"/>
    </row>
    <row r="215" spans="8:8" s="100" customFormat="1" ht="11.25">
      <c r="H215" s="101"/>
    </row>
    <row r="216" spans="8:8" s="100" customFormat="1" ht="11.25">
      <c r="H216" s="101"/>
    </row>
    <row r="217" spans="8:8" s="100" customFormat="1" ht="11.25">
      <c r="H217" s="101"/>
    </row>
  </sheetData>
  <mergeCells count="7">
    <mergeCell ref="A44:H50"/>
    <mergeCell ref="C8:G8"/>
    <mergeCell ref="A1:H1"/>
    <mergeCell ref="A2:H2"/>
    <mergeCell ref="A3:H3"/>
    <mergeCell ref="A4:H4"/>
    <mergeCell ref="A5:H5"/>
  </mergeCells>
  <printOptions horizontalCentered="1"/>
  <pageMargins left="0.31" right="0.28000000000000003" top="0.47" bottom="0.52" header="0.25" footer="0.35"/>
  <pageSetup scale="5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204"/>
  <sheetViews>
    <sheetView showGridLines="0" zoomScale="85" zoomScaleNormal="85" zoomScaleSheetLayoutView="85" workbookViewId="0">
      <selection activeCell="A29" sqref="A29"/>
    </sheetView>
  </sheetViews>
  <sheetFormatPr defaultColWidth="6.28515625" defaultRowHeight="12.75"/>
  <cols>
    <col min="1" max="1" width="57.7109375" style="18" customWidth="1"/>
    <col min="2" max="2" width="2.7109375" style="128" customWidth="1"/>
    <col min="3" max="3" width="18.7109375" style="18" customWidth="1"/>
    <col min="4" max="4" width="2.7109375" style="18" customWidth="1"/>
    <col min="5" max="5" width="18.7109375" style="18" customWidth="1"/>
    <col min="6" max="6" width="2.7109375" style="18" customWidth="1"/>
    <col min="7" max="7" width="18.7109375" style="18" customWidth="1"/>
    <col min="8" max="8" width="7.42578125" style="87" customWidth="1"/>
    <col min="9" max="16384" width="6.28515625" style="18"/>
  </cols>
  <sheetData>
    <row r="1" spans="1:8" ht="12.75" customHeight="1">
      <c r="A1" s="379" t="s">
        <v>113</v>
      </c>
      <c r="B1" s="379"/>
      <c r="C1" s="379"/>
      <c r="D1" s="379"/>
      <c r="E1" s="379"/>
      <c r="F1" s="379"/>
      <c r="G1" s="379"/>
      <c r="H1" s="379"/>
    </row>
    <row r="2" spans="1:8" ht="12.75" customHeight="1">
      <c r="A2" s="380" t="s">
        <v>201</v>
      </c>
      <c r="B2" s="380"/>
      <c r="C2" s="380"/>
      <c r="D2" s="380"/>
      <c r="E2" s="380"/>
      <c r="F2" s="380"/>
      <c r="G2" s="380"/>
      <c r="H2" s="380"/>
    </row>
    <row r="3" spans="1:8" ht="12.75" customHeight="1">
      <c r="A3" s="379" t="s">
        <v>66</v>
      </c>
      <c r="B3" s="379"/>
      <c r="C3" s="379"/>
      <c r="D3" s="379"/>
      <c r="E3" s="379"/>
      <c r="F3" s="379"/>
      <c r="G3" s="379"/>
      <c r="H3" s="379"/>
    </row>
    <row r="4" spans="1:8" ht="12.75" customHeight="1">
      <c r="A4" s="379" t="s">
        <v>1</v>
      </c>
      <c r="B4" s="379"/>
      <c r="C4" s="379"/>
      <c r="D4" s="379"/>
      <c r="E4" s="379"/>
      <c r="F4" s="379"/>
      <c r="G4" s="379"/>
      <c r="H4" s="379"/>
    </row>
    <row r="5" spans="1:8" ht="12.75" customHeight="1">
      <c r="A5" s="379" t="s">
        <v>2</v>
      </c>
      <c r="B5" s="379"/>
      <c r="C5" s="379"/>
      <c r="D5" s="379"/>
      <c r="E5" s="379"/>
      <c r="F5" s="379"/>
      <c r="G5" s="379"/>
      <c r="H5" s="379"/>
    </row>
    <row r="6" spans="1:8" ht="12.75" customHeight="1">
      <c r="A6" s="121"/>
      <c r="B6" s="143"/>
      <c r="C6" s="121"/>
      <c r="D6" s="121"/>
      <c r="E6" s="121"/>
      <c r="F6" s="121"/>
      <c r="G6" s="121"/>
    </row>
    <row r="7" spans="1:8" ht="12.75" customHeight="1">
      <c r="A7" s="121"/>
      <c r="B7" s="143"/>
      <c r="C7" s="121"/>
      <c r="D7" s="121"/>
      <c r="E7" s="121"/>
      <c r="F7" s="121"/>
      <c r="G7" s="121"/>
    </row>
    <row r="8" spans="1:8" ht="12.75" customHeight="1">
      <c r="C8" s="378" t="s">
        <v>51</v>
      </c>
      <c r="D8" s="378"/>
      <c r="E8" s="378"/>
      <c r="F8" s="378"/>
      <c r="G8" s="378"/>
      <c r="H8" s="9"/>
    </row>
    <row r="9" spans="1:8" ht="12.75" customHeight="1">
      <c r="C9" s="120" t="str">
        <f>+'Non-GAAP Net Inc'!C9</f>
        <v>March 31,</v>
      </c>
      <c r="D9" s="41"/>
      <c r="E9" s="202" t="str">
        <f>+'Non-GAAP Net Inc'!E9</f>
        <v>December 31,</v>
      </c>
      <c r="F9" s="41"/>
      <c r="G9" s="202" t="str">
        <f>+'Non-GAAP Net Inc'!G9</f>
        <v>March 31,</v>
      </c>
      <c r="H9" s="88"/>
    </row>
    <row r="10" spans="1:8" ht="12.75" customHeight="1">
      <c r="B10" s="226"/>
      <c r="C10" s="218">
        <f>'Income Statement'!B8</f>
        <v>2017</v>
      </c>
      <c r="D10" s="217"/>
      <c r="E10" s="218">
        <f>'Income Statement'!D8</f>
        <v>2016</v>
      </c>
      <c r="F10" s="217"/>
      <c r="G10" s="218">
        <f>'Income Statement'!F8</f>
        <v>2016</v>
      </c>
      <c r="H10" s="18"/>
    </row>
    <row r="11" spans="1:8">
      <c r="E11" s="262"/>
    </row>
    <row r="12" spans="1:8">
      <c r="A12" s="38" t="s">
        <v>126</v>
      </c>
      <c r="B12" s="38"/>
      <c r="C12" s="156">
        <f>'Income Statement'!B35</f>
        <v>248</v>
      </c>
      <c r="D12" s="31"/>
      <c r="E12" s="156">
        <f>'Income Statement'!D35</f>
        <v>213</v>
      </c>
      <c r="F12" s="31"/>
      <c r="G12" s="80">
        <f>'Income Statement'!F35</f>
        <v>219</v>
      </c>
    </row>
    <row r="13" spans="1:8">
      <c r="C13" s="157"/>
      <c r="E13" s="157"/>
    </row>
    <row r="14" spans="1:8">
      <c r="A14" s="128" t="s">
        <v>52</v>
      </c>
      <c r="C14" s="157"/>
      <c r="E14" s="157"/>
    </row>
    <row r="15" spans="1:8">
      <c r="A15" s="129"/>
      <c r="B15" s="129"/>
      <c r="C15" s="163"/>
      <c r="E15" s="259"/>
    </row>
    <row r="16" spans="1:8" ht="15">
      <c r="A16" s="129" t="s">
        <v>120</v>
      </c>
      <c r="B16" s="129"/>
      <c r="C16" s="163">
        <v>23</v>
      </c>
      <c r="D16" s="21"/>
      <c r="E16" s="259">
        <v>23</v>
      </c>
      <c r="F16" s="21"/>
      <c r="G16" s="123">
        <v>17</v>
      </c>
      <c r="H16" s="9"/>
    </row>
    <row r="17" spans="1:8" ht="15">
      <c r="A17" s="129" t="s">
        <v>179</v>
      </c>
      <c r="B17" s="129"/>
      <c r="C17" s="267">
        <v>6</v>
      </c>
      <c r="D17" s="21"/>
      <c r="E17" s="259">
        <v>20</v>
      </c>
      <c r="F17" s="21"/>
      <c r="G17" s="123">
        <v>9</v>
      </c>
      <c r="H17" s="9"/>
    </row>
    <row r="18" spans="1:8" s="262" customFormat="1" ht="15">
      <c r="A18" s="263" t="s">
        <v>180</v>
      </c>
      <c r="B18" s="263"/>
      <c r="C18" s="259">
        <v>0</v>
      </c>
      <c r="D18" s="265"/>
      <c r="E18" s="259">
        <v>0</v>
      </c>
      <c r="F18" s="265"/>
      <c r="G18" s="267">
        <v>9</v>
      </c>
      <c r="H18" s="258"/>
    </row>
    <row r="19" spans="1:8" s="262" customFormat="1" ht="15">
      <c r="A19" s="269" t="s">
        <v>158</v>
      </c>
      <c r="B19" s="263"/>
      <c r="C19" s="259">
        <v>0</v>
      </c>
      <c r="D19" s="265"/>
      <c r="E19" s="259">
        <v>6</v>
      </c>
      <c r="F19" s="265"/>
      <c r="G19" s="267">
        <v>0</v>
      </c>
      <c r="H19" s="258"/>
    </row>
    <row r="20" spans="1:8" s="262" customFormat="1" ht="15">
      <c r="A20" s="263" t="s">
        <v>149</v>
      </c>
      <c r="B20" s="263"/>
      <c r="C20" s="259">
        <v>0</v>
      </c>
      <c r="D20" s="265"/>
      <c r="E20" s="259">
        <v>12</v>
      </c>
      <c r="F20" s="265"/>
      <c r="G20" s="267">
        <v>0</v>
      </c>
      <c r="H20" s="258"/>
    </row>
    <row r="21" spans="1:8" s="262" customFormat="1" ht="15">
      <c r="A21" s="263" t="s">
        <v>177</v>
      </c>
      <c r="B21" s="263"/>
      <c r="C21" s="259">
        <v>0</v>
      </c>
      <c r="D21" s="265"/>
      <c r="E21" s="259">
        <v>1</v>
      </c>
      <c r="F21" s="265"/>
      <c r="G21" s="267">
        <v>0</v>
      </c>
      <c r="H21" s="258"/>
    </row>
    <row r="22" spans="1:8">
      <c r="A22" s="129" t="s">
        <v>116</v>
      </c>
      <c r="B22" s="129"/>
      <c r="C22" s="159">
        <f>SUM(C16:C21)</f>
        <v>29</v>
      </c>
      <c r="D22" s="17"/>
      <c r="E22" s="159">
        <f>SUM(E16:E21)</f>
        <v>62</v>
      </c>
      <c r="F22" s="20"/>
      <c r="G22" s="159">
        <f>SUM(G16:G21)</f>
        <v>35</v>
      </c>
      <c r="H22" s="9"/>
    </row>
    <row r="23" spans="1:8">
      <c r="A23" s="19"/>
      <c r="B23" s="129"/>
      <c r="C23" s="163"/>
      <c r="D23" s="32"/>
      <c r="E23" s="259"/>
      <c r="G23" s="32"/>
      <c r="H23" s="9"/>
    </row>
    <row r="24" spans="1:8" ht="13.5" thickBot="1">
      <c r="A24" s="23" t="s">
        <v>55</v>
      </c>
      <c r="B24" s="23"/>
      <c r="C24" s="161">
        <f>C12+C22</f>
        <v>277</v>
      </c>
      <c r="D24" s="33"/>
      <c r="E24" s="268">
        <f>E12+E22</f>
        <v>275</v>
      </c>
      <c r="F24" s="34"/>
      <c r="G24" s="24">
        <f>G12+G22</f>
        <v>254</v>
      </c>
      <c r="H24" s="9"/>
    </row>
    <row r="25" spans="1:8" ht="13.5" thickTop="1">
      <c r="C25" s="157"/>
      <c r="E25" s="157"/>
      <c r="H25" s="9"/>
    </row>
    <row r="26" spans="1:8">
      <c r="C26" s="128"/>
      <c r="E26" s="262"/>
    </row>
    <row r="27" spans="1:8">
      <c r="A27" s="48" t="s">
        <v>95</v>
      </c>
      <c r="B27" s="48"/>
      <c r="C27" s="140">
        <f>'Income Statement'!B20</f>
        <v>583</v>
      </c>
      <c r="D27" s="73"/>
      <c r="E27" s="140">
        <f>'Income Statement'!D20</f>
        <v>599</v>
      </c>
      <c r="F27" s="73"/>
      <c r="G27" s="10">
        <f>'Income Statement'!F20</f>
        <v>534</v>
      </c>
      <c r="H27" s="88"/>
    </row>
    <row r="28" spans="1:8">
      <c r="A28" s="22"/>
      <c r="B28" s="22"/>
      <c r="C28" s="22"/>
      <c r="D28" s="22"/>
      <c r="E28" s="266"/>
      <c r="F28" s="22"/>
      <c r="G28" s="22"/>
      <c r="H28" s="88"/>
    </row>
    <row r="29" spans="1:8" s="128" customFormat="1" ht="15">
      <c r="A29" s="27" t="s">
        <v>199</v>
      </c>
      <c r="B29" s="22"/>
      <c r="C29" s="210">
        <f>C12/C27</f>
        <v>0.42538593481989706</v>
      </c>
      <c r="D29" s="22"/>
      <c r="E29" s="210">
        <f>E12/E27</f>
        <v>0.35559265442404009</v>
      </c>
      <c r="F29" s="22"/>
      <c r="G29" s="210">
        <f>G12/G27</f>
        <v>0.4101123595505618</v>
      </c>
      <c r="H29" s="88"/>
    </row>
    <row r="30" spans="1:8" s="128" customFormat="1">
      <c r="A30" s="22"/>
      <c r="B30" s="22"/>
      <c r="C30" s="22"/>
      <c r="D30" s="22"/>
      <c r="E30" s="266"/>
      <c r="F30" s="22"/>
      <c r="G30" s="22"/>
      <c r="H30" s="88"/>
    </row>
    <row r="31" spans="1:8" ht="15">
      <c r="A31" s="27" t="s">
        <v>178</v>
      </c>
      <c r="B31" s="27"/>
      <c r="C31" s="36">
        <f>C24/C27</f>
        <v>0.47512864493996571</v>
      </c>
      <c r="D31" s="22"/>
      <c r="E31" s="257">
        <f>E24/E27</f>
        <v>0.45909849749582637</v>
      </c>
      <c r="F31" s="22"/>
      <c r="G31" s="36">
        <f>G24/G27</f>
        <v>0.47565543071161048</v>
      </c>
      <c r="H31" s="88"/>
    </row>
    <row r="33" spans="1:11">
      <c r="A33" s="128"/>
    </row>
    <row r="35" spans="1:11" s="100" customFormat="1" ht="11.25">
      <c r="H35" s="101"/>
    </row>
    <row r="36" spans="1:11" s="100" customFormat="1" ht="11.25">
      <c r="H36" s="101"/>
    </row>
    <row r="37" spans="1:11" s="100" customFormat="1" ht="11.25">
      <c r="H37" s="101"/>
    </row>
    <row r="38" spans="1:11" s="100" customFormat="1" ht="11.25">
      <c r="H38" s="101"/>
      <c r="J38" s="260"/>
    </row>
    <row r="39" spans="1:11">
      <c r="A39" s="119"/>
      <c r="B39" s="119"/>
    </row>
    <row r="40" spans="1:11" s="100" customFormat="1" ht="11.25">
      <c r="H40" s="101"/>
    </row>
    <row r="41" spans="1:11" s="100" customFormat="1" ht="11.25">
      <c r="H41" s="101"/>
    </row>
    <row r="42" spans="1:11" s="100" customFormat="1" ht="11.25">
      <c r="H42" s="101"/>
    </row>
    <row r="43" spans="1:11" s="100" customFormat="1" ht="11.25">
      <c r="H43" s="101"/>
    </row>
    <row r="44" spans="1:11" s="100" customFormat="1" ht="11.25">
      <c r="H44" s="101"/>
      <c r="J44" s="260"/>
      <c r="K44" s="260"/>
    </row>
    <row r="45" spans="1:11" s="100" customFormat="1" ht="11.25">
      <c r="H45" s="101"/>
      <c r="J45" s="260"/>
      <c r="K45" s="260"/>
    </row>
    <row r="46" spans="1:11" s="100" customFormat="1" ht="11.25">
      <c r="H46" s="101"/>
      <c r="J46" s="260"/>
      <c r="K46" s="260"/>
    </row>
    <row r="47" spans="1:11" s="100" customFormat="1" ht="11.25">
      <c r="H47" s="101"/>
      <c r="J47" s="260"/>
      <c r="K47" s="260"/>
    </row>
    <row r="48" spans="1:11" s="100" customFormat="1" ht="11.25">
      <c r="H48" s="101"/>
      <c r="J48" s="260"/>
      <c r="K48" s="260"/>
    </row>
    <row r="49" spans="8:11" s="100" customFormat="1" ht="11.25">
      <c r="H49" s="101"/>
      <c r="J49" s="260"/>
      <c r="K49" s="260"/>
    </row>
    <row r="50" spans="8:11" s="100" customFormat="1" ht="11.25">
      <c r="H50" s="101"/>
      <c r="J50" s="260"/>
      <c r="K50" s="260"/>
    </row>
    <row r="51" spans="8:11" s="100" customFormat="1" ht="11.25">
      <c r="H51" s="101"/>
      <c r="J51" s="260"/>
      <c r="K51" s="260"/>
    </row>
    <row r="52" spans="8:11" s="100" customFormat="1" ht="11.25">
      <c r="H52" s="101"/>
      <c r="J52" s="260"/>
      <c r="K52" s="260"/>
    </row>
    <row r="53" spans="8:11" s="100" customFormat="1" ht="11.25">
      <c r="H53" s="101"/>
      <c r="J53" s="260"/>
      <c r="K53" s="260"/>
    </row>
    <row r="54" spans="8:11" s="100" customFormat="1" ht="11.25">
      <c r="H54" s="101"/>
      <c r="J54" s="260"/>
      <c r="K54" s="260"/>
    </row>
    <row r="55" spans="8:11" s="100" customFormat="1" ht="11.25">
      <c r="H55" s="101"/>
      <c r="J55" s="260"/>
      <c r="K55" s="260"/>
    </row>
    <row r="56" spans="8:11" s="100" customFormat="1" ht="11.25">
      <c r="H56" s="101"/>
      <c r="J56" s="260"/>
      <c r="K56" s="260"/>
    </row>
    <row r="57" spans="8:11" s="100" customFormat="1">
      <c r="H57" s="101"/>
      <c r="I57" s="260"/>
      <c r="J57" s="262"/>
      <c r="K57" s="262"/>
    </row>
    <row r="58" spans="8:11" s="100" customFormat="1" ht="11.25">
      <c r="J58" s="260"/>
      <c r="K58" s="260"/>
    </row>
    <row r="59" spans="8:11" s="100" customFormat="1" ht="11.25">
      <c r="H59" s="101"/>
      <c r="J59" s="260"/>
      <c r="K59" s="260"/>
    </row>
    <row r="60" spans="8:11" s="100" customFormat="1" ht="11.25">
      <c r="H60" s="101"/>
      <c r="J60" s="260"/>
      <c r="K60" s="260"/>
    </row>
    <row r="61" spans="8:11" s="100" customFormat="1" ht="11.25">
      <c r="H61" s="101"/>
      <c r="J61" s="260"/>
      <c r="K61" s="260"/>
    </row>
    <row r="62" spans="8:11" s="100" customFormat="1" ht="11.25">
      <c r="H62" s="101"/>
      <c r="J62" s="260"/>
      <c r="K62" s="260"/>
    </row>
    <row r="63" spans="8:11" s="100" customFormat="1" ht="11.25">
      <c r="H63" s="101"/>
      <c r="J63" s="260"/>
      <c r="K63" s="260"/>
    </row>
    <row r="64" spans="8:11" s="100" customFormat="1" ht="11.25">
      <c r="H64" s="101"/>
      <c r="J64" s="260"/>
      <c r="K64" s="260"/>
    </row>
    <row r="65" spans="8:11" s="100" customFormat="1" ht="11.25">
      <c r="H65" s="101"/>
      <c r="J65" s="260"/>
      <c r="K65" s="260"/>
    </row>
    <row r="66" spans="8:11" s="100" customFormat="1" ht="11.25">
      <c r="H66" s="101"/>
      <c r="J66" s="260"/>
      <c r="K66" s="260"/>
    </row>
    <row r="67" spans="8:11" s="100" customFormat="1" ht="11.25">
      <c r="H67" s="101"/>
      <c r="J67" s="260"/>
      <c r="K67" s="260"/>
    </row>
    <row r="68" spans="8:11" s="100" customFormat="1" ht="11.25">
      <c r="H68" s="101"/>
      <c r="J68" s="260"/>
      <c r="K68" s="260"/>
    </row>
    <row r="69" spans="8:11" s="100" customFormat="1" ht="11.25">
      <c r="H69" s="101"/>
    </row>
    <row r="70" spans="8:11" s="100" customFormat="1" ht="11.25">
      <c r="H70" s="101"/>
    </row>
    <row r="71" spans="8:11" s="100" customFormat="1" ht="11.25">
      <c r="H71" s="101"/>
    </row>
    <row r="72" spans="8:11" s="100" customFormat="1" ht="11.25">
      <c r="H72" s="101"/>
    </row>
    <row r="73" spans="8:11" s="100" customFormat="1" ht="11.25">
      <c r="H73" s="101"/>
    </row>
    <row r="74" spans="8:11" s="100" customFormat="1" ht="11.25">
      <c r="H74" s="101"/>
    </row>
    <row r="75" spans="8:11" s="100" customFormat="1" ht="11.25">
      <c r="H75" s="101"/>
    </row>
    <row r="76" spans="8:11" s="100" customFormat="1" ht="11.25">
      <c r="H76" s="101"/>
    </row>
    <row r="77" spans="8:11" s="100" customFormat="1" ht="11.25">
      <c r="H77" s="101"/>
    </row>
    <row r="78" spans="8:11" s="100" customFormat="1" ht="11.25">
      <c r="H78" s="101"/>
    </row>
    <row r="79" spans="8:11" s="100" customFormat="1" ht="11.25">
      <c r="H79" s="101"/>
      <c r="J79" s="260"/>
    </row>
    <row r="80" spans="8:11" s="100" customFormat="1" ht="11.25">
      <c r="H80" s="101"/>
      <c r="J80" s="260"/>
    </row>
    <row r="81" spans="8:10" s="100" customFormat="1" ht="11.25">
      <c r="H81" s="101"/>
      <c r="I81" s="260"/>
      <c r="J81" s="260"/>
    </row>
    <row r="82" spans="8:10" s="100" customFormat="1" ht="11.25">
      <c r="H82" s="101"/>
    </row>
    <row r="83" spans="8:10" s="100" customFormat="1" ht="11.25">
      <c r="H83" s="101"/>
    </row>
    <row r="84" spans="8:10" s="100" customFormat="1" ht="11.25">
      <c r="H84" s="101"/>
    </row>
    <row r="85" spans="8:10" s="100" customFormat="1" ht="11.25">
      <c r="H85" s="101"/>
    </row>
    <row r="86" spans="8:10" s="100" customFormat="1" ht="11.25">
      <c r="H86" s="101"/>
    </row>
    <row r="87" spans="8:10" s="100" customFormat="1" ht="11.25">
      <c r="H87" s="101"/>
    </row>
    <row r="88" spans="8:10" s="100" customFormat="1" ht="11.25">
      <c r="H88" s="101"/>
    </row>
    <row r="89" spans="8:10" s="100" customFormat="1" ht="11.25">
      <c r="H89" s="101"/>
    </row>
    <row r="90" spans="8:10" s="100" customFormat="1" ht="11.25">
      <c r="H90" s="101"/>
    </row>
    <row r="91" spans="8:10" s="100" customFormat="1" ht="11.25">
      <c r="H91" s="101"/>
    </row>
    <row r="92" spans="8:10" s="100" customFormat="1" ht="11.25">
      <c r="H92" s="101"/>
    </row>
    <row r="93" spans="8:10" s="100" customFormat="1" ht="11.25">
      <c r="H93" s="101"/>
    </row>
    <row r="94" spans="8:10" s="100" customFormat="1" ht="11.25">
      <c r="H94" s="101"/>
    </row>
    <row r="95" spans="8:10" s="100" customFormat="1" ht="11.25">
      <c r="H95" s="101"/>
    </row>
    <row r="96" spans="8:10" s="100" customFormat="1" ht="11.25">
      <c r="H96" s="101"/>
    </row>
    <row r="97" spans="8:8" s="100" customFormat="1" ht="11.25">
      <c r="H97" s="101"/>
    </row>
    <row r="98" spans="8:8" s="100" customFormat="1" ht="11.25">
      <c r="H98" s="101"/>
    </row>
    <row r="99" spans="8:8" s="100" customFormat="1" ht="11.25">
      <c r="H99" s="101"/>
    </row>
    <row r="100" spans="8:8" s="100" customFormat="1" ht="11.25">
      <c r="H100" s="101"/>
    </row>
    <row r="101" spans="8:8" s="100" customFormat="1" ht="11.25">
      <c r="H101" s="101"/>
    </row>
    <row r="102" spans="8:8" s="100" customFormat="1" ht="11.25">
      <c r="H102" s="101"/>
    </row>
    <row r="103" spans="8:8" s="100" customFormat="1" ht="11.25">
      <c r="H103" s="101"/>
    </row>
    <row r="104" spans="8:8" s="100" customFormat="1" ht="11.25">
      <c r="H104" s="101"/>
    </row>
    <row r="105" spans="8:8" s="100" customFormat="1" ht="11.25">
      <c r="H105" s="101"/>
    </row>
    <row r="106" spans="8:8" s="100" customFormat="1" ht="11.25">
      <c r="H106" s="101"/>
    </row>
    <row r="107" spans="8:8" s="100" customFormat="1" ht="11.25">
      <c r="H107" s="101"/>
    </row>
    <row r="108" spans="8:8" s="100" customFormat="1" ht="11.25">
      <c r="H108" s="101"/>
    </row>
    <row r="109" spans="8:8" s="100" customFormat="1" ht="11.25">
      <c r="H109" s="101"/>
    </row>
    <row r="110" spans="8:8" s="100" customFormat="1" ht="11.25">
      <c r="H110" s="101"/>
    </row>
    <row r="111" spans="8:8" s="100" customFormat="1" ht="11.25">
      <c r="H111" s="101"/>
    </row>
    <row r="112" spans="8:8" s="100" customFormat="1" ht="11.25">
      <c r="H112" s="101"/>
    </row>
    <row r="113" spans="8:8" s="100" customFormat="1" ht="11.25">
      <c r="H113" s="101"/>
    </row>
    <row r="114" spans="8:8" s="100" customFormat="1" ht="11.25">
      <c r="H114" s="101"/>
    </row>
    <row r="115" spans="8:8" s="100" customFormat="1" ht="11.25">
      <c r="H115" s="101"/>
    </row>
    <row r="116" spans="8:8" s="100" customFormat="1" ht="11.25">
      <c r="H116" s="101"/>
    </row>
    <row r="117" spans="8:8" s="100" customFormat="1" ht="11.25">
      <c r="H117" s="101"/>
    </row>
    <row r="118" spans="8:8" s="100" customFormat="1" ht="11.25">
      <c r="H118" s="101"/>
    </row>
    <row r="119" spans="8:8" s="100" customFormat="1" ht="11.25">
      <c r="H119" s="101"/>
    </row>
    <row r="120" spans="8:8" s="100" customFormat="1" ht="11.25">
      <c r="H120" s="101"/>
    </row>
    <row r="121" spans="8:8" s="100" customFormat="1" ht="11.25">
      <c r="H121" s="101"/>
    </row>
    <row r="122" spans="8:8" s="100" customFormat="1" ht="11.25">
      <c r="H122" s="101"/>
    </row>
    <row r="123" spans="8:8" s="100" customFormat="1" ht="11.25">
      <c r="H123" s="101"/>
    </row>
    <row r="124" spans="8:8" s="100" customFormat="1" ht="11.25">
      <c r="H124" s="101"/>
    </row>
    <row r="125" spans="8:8" s="100" customFormat="1" ht="11.25">
      <c r="H125" s="101"/>
    </row>
    <row r="126" spans="8:8" s="100" customFormat="1" ht="11.25">
      <c r="H126" s="101"/>
    </row>
    <row r="127" spans="8:8" s="100" customFormat="1" ht="11.25">
      <c r="H127" s="101"/>
    </row>
    <row r="128" spans="8:8" s="100" customFormat="1" ht="11.25">
      <c r="H128" s="101"/>
    </row>
    <row r="129" spans="8:8" s="100" customFormat="1" ht="11.25">
      <c r="H129" s="101"/>
    </row>
    <row r="130" spans="8:8" s="100" customFormat="1" ht="11.25">
      <c r="H130" s="101"/>
    </row>
    <row r="131" spans="8:8" s="100" customFormat="1" ht="11.25">
      <c r="H131" s="101"/>
    </row>
    <row r="132" spans="8:8" s="100" customFormat="1" ht="11.25">
      <c r="H132" s="101"/>
    </row>
    <row r="133" spans="8:8" s="100" customFormat="1" ht="11.25">
      <c r="H133" s="101"/>
    </row>
    <row r="134" spans="8:8" s="100" customFormat="1" ht="11.25">
      <c r="H134" s="101"/>
    </row>
    <row r="135" spans="8:8" s="100" customFormat="1" ht="11.25">
      <c r="H135" s="101"/>
    </row>
    <row r="136" spans="8:8" s="100" customFormat="1" ht="11.25">
      <c r="H136" s="101"/>
    </row>
    <row r="137" spans="8:8" s="100" customFormat="1" ht="11.25">
      <c r="H137" s="101"/>
    </row>
    <row r="138" spans="8:8" s="100" customFormat="1" ht="11.25">
      <c r="H138" s="101"/>
    </row>
    <row r="139" spans="8:8" s="100" customFormat="1" ht="11.25">
      <c r="H139" s="101"/>
    </row>
    <row r="140" spans="8:8" s="100" customFormat="1" ht="11.25">
      <c r="H140" s="101"/>
    </row>
    <row r="141" spans="8:8" s="100" customFormat="1" ht="11.25">
      <c r="H141" s="101"/>
    </row>
    <row r="142" spans="8:8" s="100" customFormat="1" ht="11.25">
      <c r="H142" s="101"/>
    </row>
    <row r="143" spans="8:8" s="100" customFormat="1" ht="11.25">
      <c r="H143" s="101"/>
    </row>
    <row r="144" spans="8:8" s="100" customFormat="1" ht="11.25">
      <c r="H144" s="101"/>
    </row>
    <row r="145" spans="8:8" s="100" customFormat="1" ht="11.25">
      <c r="H145" s="101"/>
    </row>
    <row r="146" spans="8:8" s="100" customFormat="1" ht="11.25">
      <c r="H146" s="101"/>
    </row>
    <row r="147" spans="8:8" s="100" customFormat="1" ht="11.25">
      <c r="H147" s="101"/>
    </row>
    <row r="148" spans="8:8" s="100" customFormat="1" ht="11.25">
      <c r="H148" s="101"/>
    </row>
    <row r="149" spans="8:8" s="100" customFormat="1" ht="11.25">
      <c r="H149" s="101"/>
    </row>
    <row r="150" spans="8:8" s="100" customFormat="1" ht="11.25">
      <c r="H150" s="101"/>
    </row>
    <row r="151" spans="8:8" s="100" customFormat="1" ht="11.25">
      <c r="H151" s="101"/>
    </row>
    <row r="152" spans="8:8" s="100" customFormat="1" ht="11.25">
      <c r="H152" s="101"/>
    </row>
    <row r="153" spans="8:8" s="100" customFormat="1" ht="11.25">
      <c r="H153" s="101"/>
    </row>
    <row r="154" spans="8:8" s="100" customFormat="1" ht="11.25">
      <c r="H154" s="101"/>
    </row>
    <row r="155" spans="8:8" s="100" customFormat="1" ht="11.25">
      <c r="H155" s="101"/>
    </row>
    <row r="156" spans="8:8" s="100" customFormat="1" ht="11.25">
      <c r="H156" s="101"/>
    </row>
    <row r="157" spans="8:8" s="100" customFormat="1" ht="11.25">
      <c r="H157" s="101"/>
    </row>
    <row r="158" spans="8:8" s="100" customFormat="1" ht="11.25">
      <c r="H158" s="101"/>
    </row>
    <row r="159" spans="8:8" s="100" customFormat="1" ht="11.25">
      <c r="H159" s="101"/>
    </row>
    <row r="160" spans="8:8" s="100" customFormat="1" ht="11.25">
      <c r="H160" s="101"/>
    </row>
    <row r="161" spans="8:8" s="100" customFormat="1" ht="11.25">
      <c r="H161" s="101"/>
    </row>
    <row r="162" spans="8:8" s="100" customFormat="1" ht="11.25">
      <c r="H162" s="101"/>
    </row>
    <row r="163" spans="8:8" s="100" customFormat="1" ht="11.25">
      <c r="H163" s="101"/>
    </row>
    <row r="164" spans="8:8" s="100" customFormat="1" ht="11.25">
      <c r="H164" s="101"/>
    </row>
    <row r="165" spans="8:8" s="100" customFormat="1" ht="11.25">
      <c r="H165" s="101"/>
    </row>
    <row r="166" spans="8:8" s="100" customFormat="1" ht="11.25">
      <c r="H166" s="101"/>
    </row>
    <row r="167" spans="8:8" s="100" customFormat="1" ht="11.25">
      <c r="H167" s="101"/>
    </row>
    <row r="168" spans="8:8" s="100" customFormat="1" ht="11.25">
      <c r="H168" s="101"/>
    </row>
    <row r="169" spans="8:8" s="100" customFormat="1" ht="11.25">
      <c r="H169" s="101"/>
    </row>
    <row r="170" spans="8:8" s="100" customFormat="1" ht="11.25">
      <c r="H170" s="101"/>
    </row>
    <row r="171" spans="8:8" s="100" customFormat="1" ht="11.25">
      <c r="H171" s="101"/>
    </row>
    <row r="172" spans="8:8" s="100" customFormat="1" ht="11.25">
      <c r="H172" s="101"/>
    </row>
    <row r="173" spans="8:8" s="100" customFormat="1" ht="11.25">
      <c r="H173" s="101"/>
    </row>
    <row r="174" spans="8:8" s="100" customFormat="1" ht="11.25">
      <c r="H174" s="101"/>
    </row>
    <row r="175" spans="8:8" s="100" customFormat="1" ht="11.25">
      <c r="H175" s="101"/>
    </row>
    <row r="176" spans="8:8" s="100" customFormat="1" ht="11.25">
      <c r="H176" s="101"/>
    </row>
    <row r="177" spans="8:8" s="100" customFormat="1" ht="11.25">
      <c r="H177" s="101"/>
    </row>
    <row r="178" spans="8:8" s="100" customFormat="1" ht="11.25">
      <c r="H178" s="101"/>
    </row>
    <row r="179" spans="8:8" s="100" customFormat="1" ht="11.25">
      <c r="H179" s="101"/>
    </row>
    <row r="180" spans="8:8" s="100" customFormat="1" ht="11.25">
      <c r="H180" s="101"/>
    </row>
    <row r="181" spans="8:8" s="100" customFormat="1" ht="11.25">
      <c r="H181" s="101"/>
    </row>
    <row r="182" spans="8:8" s="100" customFormat="1" ht="11.25">
      <c r="H182" s="101"/>
    </row>
    <row r="183" spans="8:8" s="100" customFormat="1" ht="11.25">
      <c r="H183" s="101"/>
    </row>
    <row r="184" spans="8:8" s="100" customFormat="1" ht="11.25">
      <c r="H184" s="101"/>
    </row>
    <row r="185" spans="8:8" s="100" customFormat="1" ht="11.25">
      <c r="H185" s="101"/>
    </row>
    <row r="186" spans="8:8" s="100" customFormat="1" ht="11.25">
      <c r="H186" s="101"/>
    </row>
    <row r="187" spans="8:8" s="100" customFormat="1" ht="11.25">
      <c r="H187" s="101"/>
    </row>
    <row r="188" spans="8:8" s="100" customFormat="1" ht="11.25">
      <c r="H188" s="101"/>
    </row>
    <row r="189" spans="8:8" s="100" customFormat="1" ht="11.25">
      <c r="H189" s="101"/>
    </row>
    <row r="190" spans="8:8" s="100" customFormat="1" ht="11.25">
      <c r="H190" s="101"/>
    </row>
    <row r="191" spans="8:8" s="100" customFormat="1" ht="11.25">
      <c r="H191" s="101"/>
    </row>
    <row r="192" spans="8:8" s="100" customFormat="1" ht="11.25">
      <c r="H192" s="101"/>
    </row>
    <row r="193" spans="8:8" s="100" customFormat="1" ht="11.25">
      <c r="H193" s="101"/>
    </row>
    <row r="194" spans="8:8" s="100" customFormat="1" ht="11.25">
      <c r="H194" s="101"/>
    </row>
    <row r="195" spans="8:8" s="100" customFormat="1" ht="11.25">
      <c r="H195" s="101"/>
    </row>
    <row r="196" spans="8:8" s="100" customFormat="1" ht="11.25">
      <c r="H196" s="101"/>
    </row>
    <row r="197" spans="8:8" s="100" customFormat="1" ht="11.25">
      <c r="H197" s="101"/>
    </row>
    <row r="198" spans="8:8" s="100" customFormat="1" ht="11.25">
      <c r="H198" s="101"/>
    </row>
    <row r="199" spans="8:8" s="100" customFormat="1" ht="11.25">
      <c r="H199" s="101"/>
    </row>
    <row r="200" spans="8:8" s="100" customFormat="1" ht="11.25">
      <c r="H200" s="101"/>
    </row>
    <row r="201" spans="8:8" s="100" customFormat="1" ht="11.25">
      <c r="H201" s="101"/>
    </row>
    <row r="202" spans="8:8" s="100" customFormat="1" ht="11.25">
      <c r="H202" s="101"/>
    </row>
    <row r="203" spans="8:8" s="100" customFormat="1" ht="11.25">
      <c r="H203" s="101"/>
    </row>
    <row r="204" spans="8:8" s="100" customFormat="1" ht="11.25">
      <c r="H204" s="101"/>
    </row>
  </sheetData>
  <mergeCells count="6">
    <mergeCell ref="C8:G8"/>
    <mergeCell ref="A1:H1"/>
    <mergeCell ref="A2:H2"/>
    <mergeCell ref="A3:H3"/>
    <mergeCell ref="A4:H4"/>
    <mergeCell ref="A5:H5"/>
  </mergeCells>
  <printOptions horizontalCentered="1"/>
  <pageMargins left="0.31" right="0.28000000000000003" top="0.47" bottom="0.52" header="0.25" footer="0.35"/>
  <pageSetup scale="6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6"/>
  <sheetViews>
    <sheetView showGridLines="0" zoomScale="70" zoomScaleNormal="70" zoomScaleSheetLayoutView="80" workbookViewId="0">
      <selection activeCell="A3" sqref="A3:H3"/>
    </sheetView>
  </sheetViews>
  <sheetFormatPr defaultColWidth="7.140625" defaultRowHeight="12.75"/>
  <cols>
    <col min="1" max="1" width="57.7109375" style="18" customWidth="1"/>
    <col min="2" max="2" width="2.7109375" style="128" customWidth="1"/>
    <col min="3" max="3" width="18.7109375" style="18" customWidth="1"/>
    <col min="4" max="4" width="2.7109375" style="18" customWidth="1"/>
    <col min="5" max="5" width="18.7109375" style="18" customWidth="1"/>
    <col min="6" max="6" width="2.7109375" style="18" customWidth="1"/>
    <col min="7" max="7" width="18.7109375" style="18" customWidth="1"/>
    <col min="8" max="8" width="2.7109375" style="87" customWidth="1"/>
    <col min="9" max="16384" width="7.140625" style="18"/>
  </cols>
  <sheetData>
    <row r="1" spans="1:12" ht="12.75" customHeight="1">
      <c r="A1" s="379" t="s">
        <v>113</v>
      </c>
      <c r="B1" s="379"/>
      <c r="C1" s="379"/>
      <c r="D1" s="379"/>
      <c r="E1" s="379"/>
      <c r="F1" s="379"/>
      <c r="G1" s="379"/>
      <c r="H1" s="379"/>
    </row>
    <row r="2" spans="1:12" ht="12.75" customHeight="1">
      <c r="A2" s="380" t="s">
        <v>201</v>
      </c>
      <c r="B2" s="380"/>
      <c r="C2" s="380"/>
      <c r="D2" s="380"/>
      <c r="E2" s="380"/>
      <c r="F2" s="380"/>
      <c r="G2" s="380"/>
      <c r="H2" s="380"/>
    </row>
    <row r="3" spans="1:12" ht="12.75" customHeight="1">
      <c r="A3" s="379" t="s">
        <v>66</v>
      </c>
      <c r="B3" s="379"/>
      <c r="C3" s="379"/>
      <c r="D3" s="379"/>
      <c r="E3" s="379"/>
      <c r="F3" s="379"/>
      <c r="G3" s="379"/>
      <c r="H3" s="379"/>
    </row>
    <row r="4" spans="1:12" ht="12.75" customHeight="1">
      <c r="A4" s="379" t="s">
        <v>1</v>
      </c>
      <c r="B4" s="379"/>
      <c r="C4" s="379"/>
      <c r="D4" s="379"/>
      <c r="E4" s="379"/>
      <c r="F4" s="379"/>
      <c r="G4" s="379"/>
      <c r="H4" s="379"/>
    </row>
    <row r="5" spans="1:12" ht="12.75" customHeight="1">
      <c r="A5" s="379" t="s">
        <v>2</v>
      </c>
      <c r="B5" s="379"/>
      <c r="C5" s="379"/>
      <c r="D5" s="379"/>
      <c r="E5" s="379"/>
      <c r="F5" s="379"/>
      <c r="G5" s="379"/>
      <c r="H5" s="379"/>
    </row>
    <row r="6" spans="1:12" ht="12.75" customHeight="1">
      <c r="A6" s="108"/>
      <c r="B6" s="143"/>
      <c r="C6" s="108"/>
      <c r="D6" s="108"/>
      <c r="E6" s="108"/>
      <c r="F6" s="108"/>
      <c r="G6" s="108"/>
    </row>
    <row r="7" spans="1:12" ht="12.75" customHeight="1">
      <c r="A7" s="108"/>
      <c r="B7" s="143"/>
      <c r="C7" s="108"/>
      <c r="D7" s="108"/>
      <c r="E7" s="108"/>
      <c r="F7" s="108"/>
      <c r="G7" s="108"/>
    </row>
    <row r="8" spans="1:12" ht="12.75" customHeight="1">
      <c r="A8" s="296"/>
      <c r="B8" s="296"/>
      <c r="C8" s="381" t="s">
        <v>51</v>
      </c>
      <c r="D8" s="381"/>
      <c r="E8" s="381"/>
      <c r="F8" s="381"/>
      <c r="G8" s="381"/>
      <c r="H8" s="297"/>
      <c r="I8" s="296"/>
      <c r="J8" s="296"/>
      <c r="K8" s="296"/>
      <c r="L8" s="296"/>
    </row>
    <row r="9" spans="1:12" ht="12.75" customHeight="1">
      <c r="A9" s="296"/>
      <c r="B9" s="296"/>
      <c r="C9" s="298" t="str">
        <f>+'Non-GAAP Op Inc'!C9</f>
        <v>March 31,</v>
      </c>
      <c r="D9" s="299"/>
      <c r="E9" s="298" t="str">
        <f>+'Non-GAAP Op Inc'!E9</f>
        <v>December 31,</v>
      </c>
      <c r="F9" s="299"/>
      <c r="G9" s="298" t="str">
        <f>+'Non-GAAP Op Inc'!G9</f>
        <v>March 31,</v>
      </c>
      <c r="H9" s="297"/>
      <c r="I9" s="296"/>
      <c r="J9" s="296"/>
      <c r="K9" s="296"/>
      <c r="L9" s="296"/>
    </row>
    <row r="10" spans="1:12">
      <c r="A10" s="296"/>
      <c r="B10" s="303"/>
      <c r="C10" s="218">
        <f>'Income Statement'!B8</f>
        <v>2017</v>
      </c>
      <c r="D10" s="217"/>
      <c r="E10" s="218">
        <f>'Income Statement'!D8</f>
        <v>2016</v>
      </c>
      <c r="F10" s="217"/>
      <c r="G10" s="218">
        <f>'Income Statement'!F8</f>
        <v>2016</v>
      </c>
      <c r="H10" s="296"/>
      <c r="I10" s="296"/>
      <c r="J10" s="296"/>
      <c r="K10" s="296"/>
      <c r="L10" s="296"/>
    </row>
    <row r="11" spans="1:12" ht="22.15" customHeight="1">
      <c r="A11" s="296"/>
      <c r="B11" s="296"/>
      <c r="C11" s="296"/>
      <c r="D11" s="296"/>
      <c r="E11" s="296"/>
      <c r="F11" s="296"/>
      <c r="G11" s="296"/>
      <c r="H11" s="299"/>
      <c r="I11" s="296"/>
      <c r="J11" s="296"/>
      <c r="K11" s="296"/>
      <c r="L11" s="296"/>
    </row>
    <row r="12" spans="1:12" ht="22.15" customHeight="1">
      <c r="A12" s="301" t="s">
        <v>127</v>
      </c>
      <c r="B12" s="301"/>
      <c r="C12" s="304">
        <f>'Income Statement'!B33</f>
        <v>335</v>
      </c>
      <c r="D12" s="305"/>
      <c r="E12" s="304">
        <f>'Income Statement'!D33</f>
        <v>386</v>
      </c>
      <c r="F12" s="305"/>
      <c r="G12" s="306">
        <f>'Income Statement'!F33</f>
        <v>315</v>
      </c>
      <c r="H12" s="297"/>
      <c r="I12" s="296"/>
      <c r="J12" s="296"/>
      <c r="K12" s="296"/>
      <c r="L12" s="296"/>
    </row>
    <row r="13" spans="1:12" ht="15" customHeight="1">
      <c r="A13" s="296"/>
      <c r="B13" s="296"/>
      <c r="C13" s="307"/>
      <c r="D13" s="296"/>
      <c r="E13" s="307"/>
      <c r="F13" s="296"/>
      <c r="G13" s="296"/>
      <c r="H13" s="297"/>
      <c r="I13" s="296"/>
      <c r="J13" s="296"/>
      <c r="K13" s="296"/>
      <c r="L13" s="296"/>
    </row>
    <row r="14" spans="1:12" ht="15" customHeight="1">
      <c r="A14" s="296" t="s">
        <v>52</v>
      </c>
      <c r="B14" s="296"/>
      <c r="C14" s="307"/>
      <c r="D14" s="296"/>
      <c r="E14" s="307"/>
      <c r="F14" s="296"/>
      <c r="G14" s="296"/>
      <c r="H14" s="297"/>
      <c r="I14" s="296"/>
      <c r="J14" s="296"/>
      <c r="K14" s="296"/>
      <c r="L14" s="296"/>
    </row>
    <row r="15" spans="1:12" ht="13.5" customHeight="1">
      <c r="A15" s="308"/>
      <c r="B15" s="308"/>
      <c r="C15" s="307"/>
      <c r="D15" s="296"/>
      <c r="E15" s="307"/>
      <c r="F15" s="296"/>
      <c r="G15" s="296"/>
      <c r="H15" s="297"/>
      <c r="I15" s="296"/>
      <c r="J15" s="296"/>
      <c r="K15" s="296"/>
      <c r="L15" s="296"/>
    </row>
    <row r="16" spans="1:12" s="262" customFormat="1" ht="14.25" customHeight="1">
      <c r="A16" s="263" t="s">
        <v>120</v>
      </c>
      <c r="B16" s="308"/>
      <c r="C16" s="309">
        <v>-23</v>
      </c>
      <c r="D16" s="310"/>
      <c r="E16" s="309">
        <v>-23</v>
      </c>
      <c r="F16" s="310"/>
      <c r="G16" s="300">
        <v>-17</v>
      </c>
      <c r="H16" s="302"/>
      <c r="I16" s="296"/>
      <c r="J16" s="296"/>
      <c r="K16" s="296"/>
      <c r="L16" s="296"/>
    </row>
    <row r="17" spans="1:10" s="262" customFormat="1" ht="18" customHeight="1">
      <c r="A17" s="263" t="s">
        <v>179</v>
      </c>
      <c r="B17" s="263"/>
      <c r="C17" s="267">
        <v>-6</v>
      </c>
      <c r="D17" s="265"/>
      <c r="E17" s="259">
        <v>-20</v>
      </c>
      <c r="F17" s="265"/>
      <c r="G17" s="267">
        <v>-9</v>
      </c>
      <c r="H17" s="258"/>
    </row>
    <row r="18" spans="1:10" s="262" customFormat="1" ht="15">
      <c r="A18" s="263" t="s">
        <v>180</v>
      </c>
      <c r="B18" s="263"/>
      <c r="C18" s="259">
        <v>0</v>
      </c>
      <c r="D18" s="265"/>
      <c r="E18" s="259">
        <v>0</v>
      </c>
      <c r="F18" s="265"/>
      <c r="G18" s="267">
        <v>-9</v>
      </c>
      <c r="H18" s="258"/>
    </row>
    <row r="19" spans="1:10" s="262" customFormat="1" ht="18" customHeight="1">
      <c r="A19" s="269" t="s">
        <v>139</v>
      </c>
      <c r="B19" s="263"/>
      <c r="C19" s="259">
        <v>0</v>
      </c>
      <c r="D19" s="265"/>
      <c r="E19" s="259">
        <v>-6</v>
      </c>
      <c r="F19" s="265"/>
      <c r="G19" s="267">
        <v>0</v>
      </c>
      <c r="H19" s="258"/>
    </row>
    <row r="20" spans="1:10" s="262" customFormat="1" ht="18" customHeight="1">
      <c r="A20" s="263" t="s">
        <v>149</v>
      </c>
      <c r="B20" s="263"/>
      <c r="C20" s="259">
        <v>0</v>
      </c>
      <c r="D20" s="265"/>
      <c r="E20" s="259">
        <v>-12</v>
      </c>
      <c r="F20" s="265"/>
      <c r="G20" s="267">
        <v>0</v>
      </c>
      <c r="H20" s="258"/>
    </row>
    <row r="21" spans="1:10" s="262" customFormat="1" ht="18" customHeight="1">
      <c r="A21" s="263" t="s">
        <v>177</v>
      </c>
      <c r="B21" s="263"/>
      <c r="C21" s="259">
        <v>0</v>
      </c>
      <c r="D21" s="265"/>
      <c r="E21" s="259">
        <v>-1</v>
      </c>
      <c r="F21" s="265"/>
      <c r="G21" s="267">
        <v>0</v>
      </c>
      <c r="H21" s="258"/>
    </row>
    <row r="22" spans="1:10">
      <c r="A22" s="19" t="s">
        <v>67</v>
      </c>
      <c r="B22" s="129"/>
      <c r="C22" s="159">
        <f>SUM(C16:C21)</f>
        <v>-29</v>
      </c>
      <c r="D22" s="37"/>
      <c r="E22" s="159">
        <f>SUM(E16:E21)</f>
        <v>-62</v>
      </c>
      <c r="G22" s="354">
        <f>SUM(G16:G21)</f>
        <v>-35</v>
      </c>
    </row>
    <row r="23" spans="1:10">
      <c r="A23" s="19"/>
      <c r="B23" s="129"/>
      <c r="C23" s="160"/>
      <c r="D23" s="32"/>
      <c r="E23" s="160"/>
      <c r="G23" s="32"/>
      <c r="H23" s="9"/>
    </row>
    <row r="24" spans="1:10" ht="13.5" thickBot="1">
      <c r="A24" s="23" t="s">
        <v>56</v>
      </c>
      <c r="B24" s="23"/>
      <c r="C24" s="268">
        <f>C12+C22</f>
        <v>306</v>
      </c>
      <c r="D24" s="25"/>
      <c r="E24" s="268">
        <f>E12+E22</f>
        <v>324</v>
      </c>
      <c r="F24" s="26"/>
      <c r="G24" s="268">
        <f>G12+G22</f>
        <v>280</v>
      </c>
      <c r="H24" s="9"/>
    </row>
    <row r="25" spans="1:10" s="128" customFormat="1" ht="13.5" thickTop="1">
      <c r="A25" s="23"/>
      <c r="B25" s="23"/>
      <c r="C25" s="162"/>
      <c r="D25" s="25"/>
      <c r="E25" s="33"/>
      <c r="F25" s="26"/>
      <c r="G25" s="33"/>
      <c r="H25" s="124"/>
    </row>
    <row r="26" spans="1:10">
      <c r="A26" s="23"/>
      <c r="B26" s="23"/>
      <c r="H26" s="9"/>
    </row>
    <row r="31" spans="1:10">
      <c r="J31" s="260"/>
    </row>
    <row r="39" spans="9:12">
      <c r="I39" s="260"/>
      <c r="J39" s="262"/>
      <c r="K39" s="262"/>
      <c r="L39" s="262"/>
    </row>
    <row r="40" spans="9:12">
      <c r="I40" s="260"/>
      <c r="J40" s="260"/>
      <c r="K40" s="262"/>
      <c r="L40" s="262"/>
    </row>
    <row r="41" spans="9:12">
      <c r="I41" s="260"/>
      <c r="J41" s="262"/>
      <c r="K41" s="262"/>
      <c r="L41" s="262"/>
    </row>
    <row r="42" spans="9:12">
      <c r="I42" s="260"/>
      <c r="J42" s="262"/>
      <c r="K42" s="262"/>
      <c r="L42" s="262"/>
    </row>
    <row r="43" spans="9:12">
      <c r="I43" s="260"/>
      <c r="J43" s="262"/>
      <c r="K43" s="262"/>
      <c r="L43" s="262"/>
    </row>
    <row r="44" spans="9:12">
      <c r="I44" s="260"/>
      <c r="J44" s="262"/>
      <c r="K44" s="262"/>
      <c r="L44" s="262"/>
    </row>
    <row r="45" spans="9:12">
      <c r="I45" s="260"/>
      <c r="J45" s="262"/>
      <c r="K45" s="262"/>
      <c r="L45" s="262"/>
    </row>
    <row r="46" spans="9:12">
      <c r="I46" s="260"/>
      <c r="J46" s="262"/>
      <c r="K46" s="262"/>
      <c r="L46" s="262"/>
    </row>
    <row r="47" spans="9:12">
      <c r="I47" s="262"/>
      <c r="J47" s="262"/>
      <c r="K47" s="262"/>
      <c r="L47" s="262"/>
    </row>
    <row r="48" spans="9:12">
      <c r="I48" s="260"/>
      <c r="J48" s="262"/>
      <c r="K48" s="262"/>
      <c r="L48" s="262"/>
    </row>
    <row r="49" spans="9:12">
      <c r="I49" s="262"/>
      <c r="J49" s="262"/>
      <c r="K49" s="262"/>
      <c r="L49" s="262"/>
    </row>
    <row r="50" spans="9:12">
      <c r="I50" s="260"/>
      <c r="J50" s="262"/>
      <c r="K50" s="262"/>
      <c r="L50" s="262"/>
    </row>
    <row r="51" spans="9:12">
      <c r="I51" s="262"/>
      <c r="J51" s="262"/>
      <c r="K51" s="262"/>
      <c r="L51" s="262"/>
    </row>
    <row r="52" spans="9:12">
      <c r="I52" s="262"/>
      <c r="J52" s="262"/>
      <c r="K52" s="262"/>
      <c r="L52" s="262"/>
    </row>
    <row r="53" spans="9:12">
      <c r="I53" s="262"/>
      <c r="J53" s="262"/>
      <c r="K53" s="262"/>
      <c r="L53" s="262"/>
    </row>
    <row r="54" spans="9:12">
      <c r="I54" s="262"/>
      <c r="J54" s="262"/>
      <c r="K54" s="262"/>
      <c r="L54" s="262"/>
    </row>
    <row r="55" spans="9:12">
      <c r="I55" s="262"/>
      <c r="J55" s="262"/>
      <c r="K55" s="262"/>
      <c r="L55" s="262"/>
    </row>
    <row r="56" spans="9:12">
      <c r="I56" s="262"/>
      <c r="J56" s="262"/>
      <c r="K56" s="262"/>
      <c r="L56" s="262"/>
    </row>
  </sheetData>
  <mergeCells count="6">
    <mergeCell ref="C8:G8"/>
    <mergeCell ref="A1:H1"/>
    <mergeCell ref="A2:H2"/>
    <mergeCell ref="A3:H3"/>
    <mergeCell ref="A4:H4"/>
    <mergeCell ref="A5:H5"/>
  </mergeCells>
  <printOptions horizontalCentered="1"/>
  <pageMargins left="0.31" right="0.28000000000000003" top="0.47" bottom="0.52" header="0.25" footer="0.35"/>
  <pageSetup scale="7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41"/>
  <sheetViews>
    <sheetView showGridLines="0" zoomScale="90" zoomScaleNormal="90" zoomScaleSheetLayoutView="80" workbookViewId="0">
      <selection activeCell="C28" sqref="C28"/>
    </sheetView>
  </sheetViews>
  <sheetFormatPr defaultColWidth="7.140625" defaultRowHeight="12.75"/>
  <cols>
    <col min="1" max="1" width="41.7109375" style="312" customWidth="1"/>
    <col min="2" max="3" width="17.7109375" style="312" bestFit="1" customWidth="1"/>
    <col min="4" max="4" width="2.7109375" style="312" customWidth="1"/>
    <col min="5" max="6" width="11.28515625" style="312" customWidth="1"/>
    <col min="7" max="7" width="2.7109375" style="11" customWidth="1"/>
    <col min="8" max="9" width="11.28515625" style="312" customWidth="1"/>
    <col min="10" max="10" width="2.7109375" style="11" customWidth="1"/>
    <col min="11" max="12" width="11.28515625" style="312" customWidth="1"/>
    <col min="13" max="13" width="2.7109375" style="11" customWidth="1"/>
    <col min="14" max="15" width="11.28515625" style="312" customWidth="1"/>
    <col min="16" max="16384" width="7.140625" style="312"/>
  </cols>
  <sheetData>
    <row r="1" spans="1:16" ht="12.75" customHeight="1">
      <c r="A1" s="380" t="s">
        <v>113</v>
      </c>
      <c r="B1" s="380"/>
      <c r="C1" s="380"/>
      <c r="D1" s="380"/>
      <c r="E1" s="380"/>
      <c r="F1" s="380"/>
      <c r="G1" s="380"/>
      <c r="H1" s="380"/>
      <c r="I1" s="380"/>
      <c r="J1" s="380"/>
      <c r="K1" s="380"/>
      <c r="L1" s="380"/>
      <c r="M1" s="380"/>
      <c r="N1" s="380"/>
      <c r="O1" s="380"/>
    </row>
    <row r="2" spans="1:16" ht="12.75" customHeight="1">
      <c r="A2" s="380" t="s">
        <v>164</v>
      </c>
      <c r="B2" s="380"/>
      <c r="C2" s="380"/>
      <c r="D2" s="380"/>
      <c r="E2" s="380"/>
      <c r="F2" s="380"/>
      <c r="G2" s="380"/>
      <c r="H2" s="380"/>
      <c r="I2" s="380"/>
      <c r="J2" s="380"/>
      <c r="K2" s="380"/>
      <c r="L2" s="380"/>
      <c r="M2" s="380"/>
      <c r="N2" s="380"/>
      <c r="O2" s="380"/>
    </row>
    <row r="3" spans="1:16" ht="12.75" customHeight="1">
      <c r="A3" s="380" t="s">
        <v>1</v>
      </c>
      <c r="B3" s="380"/>
      <c r="C3" s="380"/>
      <c r="D3" s="380"/>
      <c r="E3" s="380"/>
      <c r="F3" s="380"/>
      <c r="G3" s="380"/>
      <c r="H3" s="380"/>
      <c r="I3" s="380"/>
      <c r="J3" s="380"/>
      <c r="K3" s="380"/>
      <c r="L3" s="380"/>
      <c r="M3" s="380"/>
      <c r="N3" s="380"/>
      <c r="O3" s="380"/>
    </row>
    <row r="4" spans="1:16" ht="12.75" customHeight="1">
      <c r="A4" s="380" t="s">
        <v>2</v>
      </c>
      <c r="B4" s="380"/>
      <c r="C4" s="380"/>
      <c r="D4" s="380"/>
      <c r="E4" s="380"/>
      <c r="F4" s="380"/>
      <c r="G4" s="380"/>
      <c r="H4" s="380"/>
      <c r="I4" s="380"/>
      <c r="J4" s="380"/>
      <c r="K4" s="380"/>
      <c r="L4" s="380"/>
      <c r="M4" s="380"/>
      <c r="N4" s="380"/>
      <c r="O4" s="380"/>
    </row>
    <row r="5" spans="1:16" ht="12.75" customHeight="1">
      <c r="A5" s="311"/>
      <c r="B5" s="311"/>
      <c r="C5" s="311"/>
      <c r="D5" s="311"/>
      <c r="E5" s="311"/>
      <c r="F5" s="311"/>
      <c r="H5" s="313"/>
      <c r="I5" s="313"/>
      <c r="K5" s="313"/>
      <c r="L5" s="313"/>
      <c r="N5" s="313"/>
      <c r="O5" s="313"/>
    </row>
    <row r="6" spans="1:16" ht="12.75" customHeight="1">
      <c r="A6" s="311"/>
      <c r="B6" s="311"/>
      <c r="C6" s="311"/>
      <c r="D6" s="311"/>
      <c r="E6" s="311"/>
      <c r="F6" s="311"/>
      <c r="H6" s="313"/>
      <c r="I6" s="313"/>
      <c r="K6" s="313"/>
      <c r="L6" s="313"/>
      <c r="N6" s="313"/>
      <c r="O6" s="313"/>
    </row>
    <row r="7" spans="1:16" ht="12.75" customHeight="1">
      <c r="B7" s="378" t="s">
        <v>51</v>
      </c>
      <c r="C7" s="378"/>
      <c r="D7" s="314"/>
      <c r="E7" s="382" t="s">
        <v>162</v>
      </c>
      <c r="F7" s="378"/>
      <c r="H7" s="383" t="s">
        <v>163</v>
      </c>
      <c r="I7" s="384"/>
      <c r="K7" s="383" t="s">
        <v>168</v>
      </c>
      <c r="L7" s="384"/>
      <c r="N7" s="383" t="s">
        <v>169</v>
      </c>
      <c r="O7" s="384"/>
    </row>
    <row r="8" spans="1:16" ht="12.75" customHeight="1">
      <c r="B8" s="255" t="str">
        <f>'Income Statement'!B7</f>
        <v>March 31,</v>
      </c>
      <c r="C8" s="255" t="str">
        <f>'Income Statement'!F7</f>
        <v>March 31,</v>
      </c>
      <c r="D8" s="41"/>
      <c r="E8" s="378"/>
      <c r="F8" s="378"/>
      <c r="H8" s="384"/>
      <c r="I8" s="384"/>
      <c r="K8" s="384"/>
      <c r="L8" s="384"/>
      <c r="N8" s="384"/>
      <c r="O8" s="384"/>
    </row>
    <row r="9" spans="1:16">
      <c r="B9" s="225">
        <f>+'Non-GAAP Op Inc'!C10</f>
        <v>2017</v>
      </c>
      <c r="C9" s="225">
        <f>'Income Statement'!F8</f>
        <v>2016</v>
      </c>
      <c r="D9" s="217"/>
      <c r="E9" s="225" t="s">
        <v>170</v>
      </c>
      <c r="F9" s="225" t="s">
        <v>161</v>
      </c>
      <c r="G9" s="312"/>
      <c r="H9" s="225" t="s">
        <v>170</v>
      </c>
      <c r="I9" s="225" t="s">
        <v>161</v>
      </c>
      <c r="J9" s="312"/>
      <c r="K9" s="225" t="s">
        <v>170</v>
      </c>
      <c r="L9" s="225" t="s">
        <v>161</v>
      </c>
      <c r="M9" s="312"/>
      <c r="N9" s="225" t="s">
        <v>170</v>
      </c>
      <c r="O9" s="225" t="s">
        <v>161</v>
      </c>
    </row>
    <row r="10" spans="1:16">
      <c r="B10" s="315"/>
      <c r="C10" s="315"/>
      <c r="D10" s="217"/>
      <c r="E10" s="315"/>
      <c r="F10" s="315"/>
      <c r="G10" s="312"/>
      <c r="H10" s="315"/>
      <c r="I10" s="315"/>
      <c r="J10" s="312"/>
      <c r="K10" s="315"/>
      <c r="L10" s="315"/>
      <c r="M10" s="312"/>
      <c r="N10" s="315"/>
      <c r="O10" s="315"/>
    </row>
    <row r="11" spans="1:16" ht="22.15" customHeight="1">
      <c r="A11" s="318" t="s">
        <v>137</v>
      </c>
      <c r="B11" s="368">
        <f>'Income Statement'!B16</f>
        <v>160</v>
      </c>
      <c r="C11" s="368">
        <f>'Income Statement'!F16</f>
        <v>143</v>
      </c>
      <c r="E11" s="368">
        <f>B11-C11</f>
        <v>17</v>
      </c>
      <c r="F11" s="317">
        <f>E11/$C$11</f>
        <v>0.11888111888111888</v>
      </c>
      <c r="H11" s="369">
        <v>2</v>
      </c>
      <c r="I11" s="317">
        <f>H11/$C$11</f>
        <v>1.3986013986013986E-2</v>
      </c>
      <c r="K11" s="369">
        <v>16</v>
      </c>
      <c r="L11" s="317">
        <f>K11/$C$11</f>
        <v>0.11188811188811189</v>
      </c>
      <c r="N11" s="369">
        <v>-1</v>
      </c>
      <c r="O11" s="317">
        <f>N11/$C$11</f>
        <v>-6.993006993006993E-3</v>
      </c>
    </row>
    <row r="12" spans="1:16" ht="22.15" customHeight="1">
      <c r="A12" s="312" t="s">
        <v>61</v>
      </c>
      <c r="B12" s="316">
        <f>'Income Statement'!B17</f>
        <v>138</v>
      </c>
      <c r="C12" s="316">
        <f>'Income Statement'!F17</f>
        <v>133</v>
      </c>
      <c r="E12" s="316">
        <f t="shared" ref="E12:E13" si="0">B12-C12</f>
        <v>5</v>
      </c>
      <c r="F12" s="317">
        <f>E12/$C$12</f>
        <v>3.7593984962406013E-2</v>
      </c>
      <c r="H12" s="319">
        <v>3</v>
      </c>
      <c r="I12" s="317">
        <f>H12/$C$12</f>
        <v>2.2556390977443608E-2</v>
      </c>
      <c r="K12" s="319">
        <v>2</v>
      </c>
      <c r="L12" s="317">
        <f>K12/$C$12</f>
        <v>1.5037593984962405E-2</v>
      </c>
      <c r="N12" s="319">
        <v>0</v>
      </c>
      <c r="O12" s="356">
        <f>N12/$C$12</f>
        <v>0</v>
      </c>
    </row>
    <row r="13" spans="1:16" ht="22.15" customHeight="1">
      <c r="A13" s="312" t="s">
        <v>84</v>
      </c>
      <c r="B13" s="316">
        <f>'Income Statement'!B18</f>
        <v>67</v>
      </c>
      <c r="C13" s="316">
        <f>'Income Statement'!F18</f>
        <v>57</v>
      </c>
      <c r="E13" s="320">
        <f t="shared" si="0"/>
        <v>10</v>
      </c>
      <c r="F13" s="317">
        <f>E13/$C$13</f>
        <v>0.17543859649122806</v>
      </c>
      <c r="H13" s="320">
        <v>10</v>
      </c>
      <c r="I13" s="317">
        <f>H13/$C$13</f>
        <v>0.17543859649122806</v>
      </c>
      <c r="K13" s="320">
        <v>1</v>
      </c>
      <c r="L13" s="317">
        <f>K13/$C$13</f>
        <v>1.7543859649122806E-2</v>
      </c>
      <c r="N13" s="320">
        <v>-1</v>
      </c>
      <c r="O13" s="317">
        <f>N13/$C$13</f>
        <v>-1.7543859649122806E-2</v>
      </c>
    </row>
    <row r="14" spans="1:16" s="321" customFormat="1" ht="22.15" customHeight="1" thickBot="1">
      <c r="A14" s="321" t="s">
        <v>160</v>
      </c>
      <c r="B14" s="322">
        <f>SUM(B11:B13)</f>
        <v>365</v>
      </c>
      <c r="C14" s="322">
        <f>SUM(C11:C13)</f>
        <v>333</v>
      </c>
      <c r="D14" s="312"/>
      <c r="E14" s="322">
        <f>SUM(E11:E13)</f>
        <v>32</v>
      </c>
      <c r="F14" s="317">
        <f>E14/$C$14</f>
        <v>9.6096096096096095E-2</v>
      </c>
      <c r="G14" s="11"/>
      <c r="H14" s="322">
        <f>SUM(H11:H13)</f>
        <v>15</v>
      </c>
      <c r="I14" s="317">
        <f>H14/$C$14</f>
        <v>4.5045045045045043E-2</v>
      </c>
      <c r="J14" s="11"/>
      <c r="K14" s="322">
        <f>SUM(K11:K13)</f>
        <v>19</v>
      </c>
      <c r="L14" s="317">
        <f>K14/$C$14</f>
        <v>5.7057057057057055E-2</v>
      </c>
      <c r="M14" s="11"/>
      <c r="N14" s="322">
        <f>SUM(N11:N13)</f>
        <v>-2</v>
      </c>
      <c r="O14" s="317">
        <f>N14/$C$14</f>
        <v>-6.006006006006006E-3</v>
      </c>
      <c r="P14" s="312"/>
    </row>
    <row r="15" spans="1:16" ht="13.5" thickTop="1">
      <c r="H15" s="323"/>
      <c r="I15" s="318"/>
      <c r="K15" s="323"/>
      <c r="L15" s="318"/>
      <c r="N15" s="323"/>
      <c r="O15" s="318"/>
    </row>
    <row r="18" spans="8:18">
      <c r="Q18" s="260"/>
      <c r="R18" s="260"/>
    </row>
    <row r="22" spans="8:18" ht="15">
      <c r="H22" s="324"/>
      <c r="I22" s="325"/>
      <c r="K22" s="324"/>
      <c r="L22" s="325"/>
      <c r="N22" s="324"/>
      <c r="O22" s="325"/>
    </row>
    <row r="27" spans="8:18" ht="15">
      <c r="H27" s="324"/>
      <c r="I27" s="325"/>
      <c r="K27" s="324"/>
      <c r="L27" s="325"/>
      <c r="N27" s="324"/>
      <c r="O27" s="325"/>
    </row>
    <row r="29" spans="8:18">
      <c r="H29" s="324"/>
      <c r="K29" s="324"/>
      <c r="N29" s="324"/>
    </row>
    <row r="32" spans="8:18" ht="15">
      <c r="H32" s="324"/>
      <c r="I32" s="325"/>
      <c r="K32" s="324"/>
      <c r="L32" s="325"/>
      <c r="N32" s="324"/>
      <c r="O32" s="325"/>
    </row>
    <row r="33" spans="8:15" ht="15">
      <c r="H33" s="325"/>
      <c r="I33" s="325"/>
      <c r="K33" s="325"/>
      <c r="L33" s="325"/>
      <c r="N33" s="325"/>
      <c r="O33" s="325"/>
    </row>
    <row r="34" spans="8:15">
      <c r="H34" s="324"/>
      <c r="K34" s="324"/>
      <c r="N34" s="324"/>
    </row>
    <row r="38" spans="8:15" ht="15">
      <c r="H38" s="325"/>
      <c r="I38" s="325"/>
      <c r="K38" s="325"/>
      <c r="L38" s="325"/>
      <c r="N38" s="325"/>
      <c r="O38" s="325"/>
    </row>
    <row r="41" spans="8:15" ht="15">
      <c r="H41" s="11"/>
      <c r="I41" s="325"/>
      <c r="K41" s="11"/>
      <c r="L41" s="325"/>
      <c r="N41" s="11"/>
      <c r="O41" s="325"/>
    </row>
  </sheetData>
  <mergeCells count="9">
    <mergeCell ref="A1:O1"/>
    <mergeCell ref="A3:O3"/>
    <mergeCell ref="A4:O4"/>
    <mergeCell ref="B7:C7"/>
    <mergeCell ref="A2:O2"/>
    <mergeCell ref="E7:F8"/>
    <mergeCell ref="H7:I8"/>
    <mergeCell ref="K7:L8"/>
    <mergeCell ref="N7:O8"/>
  </mergeCells>
  <printOptions horizontalCentered="1"/>
  <pageMargins left="0.31" right="0.28000000000000003" top="0.47" bottom="0.52" header="0.25" footer="0.35"/>
  <pageSetup scale="7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80"/>
  <sheetViews>
    <sheetView showGridLines="0" tabSelected="1" topLeftCell="A58" zoomScale="85" zoomScaleNormal="85" workbookViewId="0">
      <selection activeCell="C82" sqref="C82"/>
    </sheetView>
  </sheetViews>
  <sheetFormatPr defaultColWidth="9.140625" defaultRowHeight="15"/>
  <cols>
    <col min="1" max="1" width="3" style="74" customWidth="1"/>
    <col min="2" max="2" width="77.42578125" style="74" bestFit="1" customWidth="1"/>
    <col min="3" max="3" width="20.7109375" style="131" customWidth="1"/>
    <col min="4" max="4" width="1.7109375" style="74" customWidth="1"/>
    <col min="5" max="5" width="20.7109375" style="74" customWidth="1"/>
    <col min="6" max="6" width="1.7109375" style="74" customWidth="1"/>
    <col min="7" max="7" width="20.7109375" style="74" customWidth="1"/>
    <col min="8" max="8" width="3.140625" style="102" customWidth="1"/>
    <col min="9" max="16384" width="9.140625" style="102"/>
  </cols>
  <sheetData>
    <row r="1" spans="1:7">
      <c r="A1" s="385" t="s">
        <v>113</v>
      </c>
      <c r="B1" s="385"/>
      <c r="C1" s="385"/>
      <c r="D1" s="385"/>
      <c r="E1" s="385"/>
      <c r="F1" s="385"/>
      <c r="G1" s="385"/>
    </row>
    <row r="2" spans="1:7">
      <c r="A2" s="386" t="s">
        <v>73</v>
      </c>
      <c r="B2" s="386"/>
      <c r="C2" s="386"/>
      <c r="D2" s="386"/>
      <c r="E2" s="386"/>
      <c r="F2" s="386"/>
      <c r="G2" s="386"/>
    </row>
    <row r="3" spans="1:7">
      <c r="A3" s="386" t="s">
        <v>2</v>
      </c>
      <c r="B3" s="386"/>
      <c r="C3" s="386"/>
      <c r="D3" s="386"/>
      <c r="E3" s="386"/>
      <c r="F3" s="386"/>
      <c r="G3" s="386"/>
    </row>
    <row r="4" spans="1:7" ht="13.5" customHeight="1">
      <c r="A4" s="138"/>
      <c r="B4" s="138"/>
      <c r="C4" s="138"/>
      <c r="D4" s="138"/>
      <c r="E4" s="138"/>
      <c r="F4" s="138"/>
      <c r="G4" s="138"/>
    </row>
    <row r="5" spans="1:7" ht="17.25" customHeight="1">
      <c r="A5" s="289"/>
      <c r="B5" s="289" t="s">
        <v>74</v>
      </c>
      <c r="C5" s="387" t="s">
        <v>57</v>
      </c>
      <c r="D5" s="387"/>
      <c r="E5" s="387"/>
      <c r="F5" s="387"/>
      <c r="G5" s="387"/>
    </row>
    <row r="6" spans="1:7">
      <c r="A6" s="289"/>
      <c r="B6" s="289" t="s">
        <v>74</v>
      </c>
      <c r="C6" s="154" t="str">
        <f>+'Non-GAAP Op Exp'!C9</f>
        <v>March 31,</v>
      </c>
      <c r="D6" s="200"/>
      <c r="E6" s="154" t="str">
        <f>+'Non-GAAP Op Exp'!E9</f>
        <v>December 31,</v>
      </c>
      <c r="F6" s="200"/>
      <c r="G6" s="154" t="str">
        <f>+'Non-GAAP Op Exp'!G9</f>
        <v>March 31,</v>
      </c>
    </row>
    <row r="7" spans="1:7">
      <c r="A7" s="289"/>
      <c r="B7" s="290" t="s">
        <v>74</v>
      </c>
      <c r="C7" s="220">
        <f>+'Non-GAAP Op Exp'!C10</f>
        <v>2017</v>
      </c>
      <c r="D7" s="278"/>
      <c r="E7" s="220">
        <f>+'Non-GAAP Op Exp'!E10</f>
        <v>2016</v>
      </c>
      <c r="F7" s="278"/>
      <c r="G7" s="220">
        <f>+'Non-GAAP Op Exp'!G10</f>
        <v>2016</v>
      </c>
    </row>
    <row r="8" spans="1:7">
      <c r="A8" s="291" t="s">
        <v>60</v>
      </c>
      <c r="B8" s="138"/>
      <c r="C8" s="138"/>
      <c r="D8" s="138"/>
      <c r="E8" s="138"/>
      <c r="F8" s="138"/>
      <c r="G8" s="138"/>
    </row>
    <row r="9" spans="1:7">
      <c r="A9" s="138"/>
      <c r="B9" s="292" t="s">
        <v>96</v>
      </c>
      <c r="C9" s="138"/>
      <c r="D9" s="138"/>
      <c r="E9" s="138"/>
      <c r="F9" s="138"/>
      <c r="G9" s="138"/>
    </row>
    <row r="10" spans="1:7">
      <c r="A10" s="138"/>
      <c r="B10" s="139" t="s">
        <v>75</v>
      </c>
      <c r="C10" s="293"/>
      <c r="D10" s="138"/>
      <c r="E10" s="293"/>
      <c r="F10" s="138"/>
      <c r="G10" s="294"/>
    </row>
    <row r="11" spans="1:7">
      <c r="A11" s="138"/>
      <c r="B11" s="138" t="s">
        <v>76</v>
      </c>
      <c r="C11" s="295">
        <v>14.6</v>
      </c>
      <c r="D11" s="138"/>
      <c r="E11" s="295">
        <v>14.4</v>
      </c>
      <c r="F11" s="138"/>
      <c r="G11" s="295">
        <v>15.3</v>
      </c>
    </row>
    <row r="12" spans="1:7">
      <c r="A12" s="138"/>
      <c r="B12" s="131" t="s">
        <v>130</v>
      </c>
      <c r="C12" s="326">
        <v>0.17100000000000001</v>
      </c>
      <c r="D12" s="131"/>
      <c r="E12" s="326">
        <v>0.157</v>
      </c>
      <c r="F12" s="327"/>
      <c r="G12" s="326">
        <v>0.161</v>
      </c>
    </row>
    <row r="13" spans="1:7">
      <c r="A13" s="138"/>
      <c r="B13" s="131" t="s">
        <v>165</v>
      </c>
      <c r="C13" s="326">
        <v>9.5000000000000001E-2</v>
      </c>
      <c r="D13" s="131"/>
      <c r="E13" s="326">
        <v>8.5999999999999993E-2</v>
      </c>
      <c r="F13" s="327"/>
      <c r="G13" s="326">
        <v>7.0999999999999994E-2</v>
      </c>
    </row>
    <row r="14" spans="1:7">
      <c r="A14" s="138"/>
      <c r="B14" s="131" t="s">
        <v>100</v>
      </c>
      <c r="C14" s="326">
        <v>7.0000000000000001E-3</v>
      </c>
      <c r="D14" s="131"/>
      <c r="E14" s="326">
        <v>7.0000000000000001E-3</v>
      </c>
      <c r="F14" s="327"/>
      <c r="G14" s="326">
        <v>8.9999999999999993E-3</v>
      </c>
    </row>
    <row r="15" spans="1:7" ht="15.75">
      <c r="A15" s="138"/>
      <c r="B15" s="131" t="s">
        <v>182</v>
      </c>
      <c r="C15" s="326">
        <v>9.5000000000000001E-2</v>
      </c>
      <c r="D15" s="131"/>
      <c r="E15" s="326">
        <v>0.112</v>
      </c>
      <c r="F15" s="327"/>
      <c r="G15" s="328">
        <v>0</v>
      </c>
    </row>
    <row r="16" spans="1:7" ht="15.75">
      <c r="A16" s="138"/>
      <c r="B16" s="131" t="s">
        <v>183</v>
      </c>
      <c r="C16" s="329">
        <v>5.6000000000000001E-2</v>
      </c>
      <c r="D16" s="131"/>
      <c r="E16" s="329">
        <v>2.8000000000000001E-2</v>
      </c>
      <c r="F16" s="327"/>
      <c r="G16" s="330">
        <v>0</v>
      </c>
    </row>
    <row r="17" spans="1:7" ht="15.75">
      <c r="A17" s="138"/>
      <c r="B17" s="131" t="s">
        <v>184</v>
      </c>
      <c r="C17" s="331">
        <v>1E-3</v>
      </c>
      <c r="D17" s="131"/>
      <c r="E17" s="331">
        <v>2E-3</v>
      </c>
      <c r="F17" s="327"/>
      <c r="G17" s="332">
        <v>0</v>
      </c>
    </row>
    <row r="18" spans="1:7">
      <c r="A18" s="138"/>
      <c r="B18" s="131" t="s">
        <v>101</v>
      </c>
      <c r="C18" s="333">
        <f>SUM(C12:C17)</f>
        <v>0.42499999999999999</v>
      </c>
      <c r="D18" s="334"/>
      <c r="E18" s="333">
        <f>SUM(E12:E17)</f>
        <v>0.39200000000000002</v>
      </c>
      <c r="F18" s="334"/>
      <c r="G18" s="333">
        <f>SUM(G12:G17)</f>
        <v>0.24099999999999999</v>
      </c>
    </row>
    <row r="19" spans="1:7" ht="8.25" customHeight="1">
      <c r="A19" s="138"/>
      <c r="B19" s="131"/>
      <c r="C19" s="335"/>
      <c r="D19" s="131"/>
      <c r="E19" s="335"/>
      <c r="F19" s="336"/>
      <c r="G19" s="335"/>
    </row>
    <row r="20" spans="1:7">
      <c r="A20" s="138"/>
      <c r="B20" s="337" t="s">
        <v>106</v>
      </c>
      <c r="C20" s="338"/>
      <c r="D20" s="131"/>
      <c r="E20" s="338"/>
      <c r="F20" s="131"/>
      <c r="G20" s="338"/>
    </row>
    <row r="21" spans="1:7" ht="15.75">
      <c r="A21" s="138"/>
      <c r="B21" s="131" t="s">
        <v>193</v>
      </c>
      <c r="C21" s="339">
        <v>338463</v>
      </c>
      <c r="D21" s="131"/>
      <c r="E21" s="339">
        <v>332410</v>
      </c>
      <c r="F21" s="340"/>
      <c r="G21" s="339">
        <v>452178</v>
      </c>
    </row>
    <row r="22" spans="1:7" ht="9" customHeight="1">
      <c r="A22" s="271"/>
      <c r="B22" s="131"/>
      <c r="C22" s="338"/>
      <c r="D22" s="131"/>
      <c r="E22" s="338"/>
      <c r="F22" s="131"/>
      <c r="G22" s="338"/>
    </row>
    <row r="23" spans="1:7">
      <c r="A23" s="271"/>
      <c r="B23" s="341" t="s">
        <v>77</v>
      </c>
      <c r="C23" s="338"/>
      <c r="D23" s="131"/>
      <c r="E23" s="338"/>
      <c r="F23" s="131"/>
      <c r="G23" s="338"/>
    </row>
    <row r="24" spans="1:7">
      <c r="A24" s="138"/>
      <c r="B24" s="337" t="s">
        <v>107</v>
      </c>
      <c r="C24" s="333"/>
      <c r="D24" s="131"/>
      <c r="E24" s="333"/>
      <c r="F24" s="340"/>
      <c r="G24" s="333"/>
    </row>
    <row r="25" spans="1:7">
      <c r="A25" s="138"/>
      <c r="B25" s="131" t="s">
        <v>108</v>
      </c>
      <c r="C25" s="342">
        <v>6.84</v>
      </c>
      <c r="D25" s="131"/>
      <c r="E25" s="342">
        <v>7.06</v>
      </c>
      <c r="F25" s="340"/>
      <c r="G25" s="342">
        <v>8.56</v>
      </c>
    </row>
    <row r="26" spans="1:7">
      <c r="A26" s="138"/>
      <c r="B26" s="131" t="s">
        <v>78</v>
      </c>
      <c r="C26" s="52">
        <v>74.7</v>
      </c>
      <c r="D26" s="11"/>
      <c r="E26" s="52">
        <v>76.39</v>
      </c>
      <c r="F26" s="11"/>
      <c r="G26" s="52">
        <v>93.7</v>
      </c>
    </row>
    <row r="27" spans="1:7">
      <c r="A27" s="138"/>
      <c r="B27" s="131" t="s">
        <v>194</v>
      </c>
      <c r="C27" s="326">
        <v>0.14000000000000001</v>
      </c>
      <c r="D27" s="327"/>
      <c r="E27" s="326">
        <v>0.13600000000000001</v>
      </c>
      <c r="F27" s="327"/>
      <c r="G27" s="326">
        <v>0.14899999999999999</v>
      </c>
    </row>
    <row r="28" spans="1:7">
      <c r="A28" s="138"/>
      <c r="B28" s="131" t="s">
        <v>196</v>
      </c>
      <c r="C28" s="326">
        <v>2.7E-2</v>
      </c>
      <c r="D28" s="327"/>
      <c r="E28" s="326">
        <v>2.5999999999999999E-2</v>
      </c>
      <c r="F28" s="327"/>
      <c r="G28" s="326">
        <v>0.02</v>
      </c>
    </row>
    <row r="29" spans="1:7">
      <c r="A29" s="138"/>
      <c r="B29" s="131" t="s">
        <v>195</v>
      </c>
      <c r="C29" s="331">
        <v>8.9999999999999993E-3</v>
      </c>
      <c r="D29" s="327"/>
      <c r="E29" s="331">
        <v>0.01</v>
      </c>
      <c r="F29" s="327"/>
      <c r="G29" s="331">
        <v>0.01</v>
      </c>
    </row>
    <row r="30" spans="1:7">
      <c r="A30" s="138"/>
      <c r="B30" s="131" t="s">
        <v>101</v>
      </c>
      <c r="C30" s="333">
        <f>SUM(C27:C29)</f>
        <v>0.17600000000000002</v>
      </c>
      <c r="D30" s="131"/>
      <c r="E30" s="333">
        <f>SUM(E27:E29)</f>
        <v>0.17200000000000001</v>
      </c>
      <c r="F30" s="131"/>
      <c r="G30" s="333">
        <f>SUM(G27:G29)</f>
        <v>0.17899999999999999</v>
      </c>
    </row>
    <row r="31" spans="1:7">
      <c r="A31" s="138"/>
      <c r="B31" s="131" t="s">
        <v>166</v>
      </c>
      <c r="C31" s="331">
        <v>0.34899999999999998</v>
      </c>
      <c r="D31" s="327"/>
      <c r="E31" s="331">
        <v>0.34200000000000003</v>
      </c>
      <c r="F31" s="327"/>
      <c r="G31" s="331">
        <v>0.31900000000000001</v>
      </c>
    </row>
    <row r="32" spans="1:7" ht="15.75">
      <c r="A32" s="138"/>
      <c r="B32" s="131" t="s">
        <v>192</v>
      </c>
      <c r="C32" s="333">
        <f>C30+C31</f>
        <v>0.52500000000000002</v>
      </c>
      <c r="D32" s="131"/>
      <c r="E32" s="333">
        <f>E30+E31</f>
        <v>0.51400000000000001</v>
      </c>
      <c r="F32" s="131"/>
      <c r="G32" s="333">
        <f>SUM(G30:G31)</f>
        <v>0.498</v>
      </c>
    </row>
    <row r="33" spans="1:7" ht="6.75" customHeight="1">
      <c r="A33" s="138"/>
      <c r="B33" s="131"/>
      <c r="C33" s="338"/>
      <c r="D33" s="131"/>
      <c r="E33" s="338"/>
      <c r="F33" s="131"/>
      <c r="G33" s="338"/>
    </row>
    <row r="34" spans="1:7">
      <c r="A34" s="138"/>
      <c r="B34" s="337" t="s">
        <v>109</v>
      </c>
      <c r="C34" s="338"/>
      <c r="D34" s="131"/>
      <c r="E34" s="338"/>
      <c r="F34" s="340"/>
      <c r="G34" s="338"/>
    </row>
    <row r="35" spans="1:7">
      <c r="A35" s="138"/>
      <c r="B35" s="131" t="s">
        <v>79</v>
      </c>
      <c r="C35" s="339">
        <v>507647</v>
      </c>
      <c r="D35" s="131"/>
      <c r="E35" s="339">
        <v>492836</v>
      </c>
      <c r="F35" s="131"/>
      <c r="G35" s="339">
        <v>525857</v>
      </c>
    </row>
    <row r="36" spans="1:7">
      <c r="A36" s="138"/>
      <c r="B36" s="131" t="s">
        <v>80</v>
      </c>
      <c r="C36" s="343">
        <v>4.8</v>
      </c>
      <c r="D36" s="344"/>
      <c r="E36" s="343">
        <v>4.8</v>
      </c>
      <c r="F36" s="344"/>
      <c r="G36" s="343">
        <v>5.7</v>
      </c>
    </row>
    <row r="37" spans="1:7">
      <c r="A37" s="138"/>
      <c r="B37" s="131" t="s">
        <v>102</v>
      </c>
      <c r="C37" s="333">
        <v>0.66800000000000004</v>
      </c>
      <c r="D37" s="344"/>
      <c r="E37" s="333">
        <v>0.65100000000000002</v>
      </c>
      <c r="F37" s="344"/>
      <c r="G37" s="333">
        <v>0.625</v>
      </c>
    </row>
    <row r="38" spans="1:7" ht="7.5" customHeight="1">
      <c r="A38" s="138"/>
      <c r="B38" s="131"/>
      <c r="C38" s="338"/>
      <c r="D38" s="131"/>
      <c r="E38" s="338"/>
      <c r="F38" s="345"/>
      <c r="G38" s="338"/>
    </row>
    <row r="39" spans="1:7">
      <c r="A39" s="292"/>
      <c r="B39" s="341" t="s">
        <v>131</v>
      </c>
      <c r="C39" s="338"/>
      <c r="D39" s="131"/>
      <c r="E39" s="338"/>
      <c r="F39" s="345"/>
      <c r="G39" s="338"/>
    </row>
    <row r="40" spans="1:7">
      <c r="A40" s="138"/>
      <c r="B40" s="337" t="s">
        <v>110</v>
      </c>
      <c r="C40" s="338"/>
      <c r="D40" s="131"/>
      <c r="E40" s="338"/>
      <c r="F40" s="345"/>
      <c r="G40" s="338"/>
    </row>
    <row r="41" spans="1:7">
      <c r="A41" s="138"/>
      <c r="B41" s="131" t="s">
        <v>104</v>
      </c>
      <c r="C41" s="346">
        <v>5040.7569999999996</v>
      </c>
      <c r="D41" s="131"/>
      <c r="E41" s="346">
        <v>5465.1870000000008</v>
      </c>
      <c r="F41" s="345"/>
      <c r="G41" s="346">
        <v>5968</v>
      </c>
    </row>
    <row r="42" spans="1:7">
      <c r="A42" s="138"/>
      <c r="B42" s="131"/>
      <c r="C42" s="338"/>
      <c r="D42" s="131"/>
      <c r="E42" s="338"/>
      <c r="F42" s="345"/>
      <c r="G42" s="338"/>
    </row>
    <row r="43" spans="1:7">
      <c r="A43" s="138"/>
      <c r="B43" s="337" t="s">
        <v>111</v>
      </c>
      <c r="C43" s="338"/>
      <c r="D43" s="131"/>
      <c r="E43" s="338"/>
      <c r="F43" s="345"/>
      <c r="G43" s="338"/>
    </row>
    <row r="44" spans="1:7">
      <c r="A44" s="138"/>
      <c r="B44" s="131" t="s">
        <v>97</v>
      </c>
      <c r="C44" s="347">
        <v>112004</v>
      </c>
      <c r="D44" s="131"/>
      <c r="E44" s="347">
        <v>92133</v>
      </c>
      <c r="F44" s="345"/>
      <c r="G44" s="347">
        <v>101470</v>
      </c>
    </row>
    <row r="45" spans="1:7">
      <c r="A45" s="138"/>
      <c r="B45" s="131"/>
      <c r="C45" s="338"/>
      <c r="D45" s="131"/>
      <c r="E45" s="338"/>
      <c r="F45" s="345"/>
      <c r="G45" s="338"/>
    </row>
    <row r="46" spans="1:7">
      <c r="A46" s="138"/>
      <c r="B46" s="337" t="s">
        <v>197</v>
      </c>
      <c r="C46" s="338"/>
      <c r="D46" s="131"/>
      <c r="E46" s="338"/>
      <c r="F46" s="345"/>
      <c r="G46" s="338"/>
    </row>
    <row r="47" spans="1:7" ht="15.75">
      <c r="A47" s="138"/>
      <c r="B47" s="131" t="s">
        <v>191</v>
      </c>
      <c r="C47" s="338">
        <v>379</v>
      </c>
      <c r="D47" s="131"/>
      <c r="E47" s="338">
        <v>461</v>
      </c>
      <c r="F47" s="345"/>
      <c r="G47" s="338">
        <v>420</v>
      </c>
    </row>
    <row r="48" spans="1:7" ht="7.5" customHeight="1">
      <c r="A48" s="138"/>
      <c r="B48" s="131"/>
      <c r="C48" s="338"/>
      <c r="D48" s="131"/>
      <c r="E48" s="338"/>
      <c r="F48" s="345"/>
      <c r="G48" s="338"/>
    </row>
    <row r="49" spans="1:7">
      <c r="A49" s="291" t="s">
        <v>137</v>
      </c>
      <c r="B49" s="131"/>
      <c r="C49" s="348"/>
      <c r="D49" s="131"/>
      <c r="E49" s="348"/>
      <c r="F49" s="345"/>
      <c r="G49" s="348"/>
    </row>
    <row r="50" spans="1:7">
      <c r="A50" s="292"/>
      <c r="B50" s="337" t="s">
        <v>81</v>
      </c>
      <c r="C50" s="357"/>
      <c r="D50" s="131"/>
      <c r="E50" s="348"/>
      <c r="F50" s="345"/>
      <c r="G50" s="348"/>
    </row>
    <row r="51" spans="1:7">
      <c r="A51" s="292"/>
      <c r="B51" s="349" t="s">
        <v>167</v>
      </c>
      <c r="C51" s="357">
        <v>17</v>
      </c>
      <c r="D51" s="131"/>
      <c r="E51" s="348">
        <v>25</v>
      </c>
      <c r="F51" s="345"/>
      <c r="G51" s="348">
        <v>10</v>
      </c>
    </row>
    <row r="52" spans="1:7">
      <c r="A52" s="292"/>
      <c r="B52" s="349" t="s">
        <v>98</v>
      </c>
      <c r="C52" s="357">
        <v>11</v>
      </c>
      <c r="D52" s="131"/>
      <c r="E52" s="348">
        <v>24</v>
      </c>
      <c r="F52" s="345"/>
      <c r="G52" s="348">
        <v>8</v>
      </c>
    </row>
    <row r="53" spans="1:7" ht="6.75" customHeight="1">
      <c r="A53" s="138"/>
      <c r="B53" s="110"/>
      <c r="C53" s="358"/>
      <c r="D53" s="351"/>
      <c r="E53" s="350"/>
      <c r="F53" s="351"/>
      <c r="G53" s="350"/>
    </row>
    <row r="54" spans="1:7">
      <c r="A54" s="292"/>
      <c r="B54" s="337" t="s">
        <v>82</v>
      </c>
      <c r="C54" s="357"/>
      <c r="D54" s="131"/>
      <c r="E54" s="348"/>
      <c r="F54" s="345"/>
      <c r="G54" s="348"/>
    </row>
    <row r="55" spans="1:7" ht="15.75">
      <c r="A55" s="292"/>
      <c r="B55" s="349" t="s">
        <v>190</v>
      </c>
      <c r="C55" s="357">
        <v>42</v>
      </c>
      <c r="D55" s="131"/>
      <c r="E55" s="348">
        <v>83</v>
      </c>
      <c r="F55" s="345"/>
      <c r="G55" s="348">
        <v>47</v>
      </c>
    </row>
    <row r="56" spans="1:7" ht="15.75">
      <c r="A56" s="292"/>
      <c r="B56" s="349" t="s">
        <v>189</v>
      </c>
      <c r="C56" s="357">
        <v>16</v>
      </c>
      <c r="D56" s="131"/>
      <c r="E56" s="348">
        <v>31</v>
      </c>
      <c r="F56" s="345"/>
      <c r="G56" s="348">
        <v>14</v>
      </c>
    </row>
    <row r="57" spans="1:7" ht="6.75" customHeight="1">
      <c r="A57" s="138"/>
      <c r="B57" s="110"/>
      <c r="C57" s="358"/>
      <c r="D57" s="351"/>
      <c r="E57" s="350"/>
      <c r="F57" s="351"/>
      <c r="G57" s="350"/>
    </row>
    <row r="58" spans="1:7">
      <c r="A58" s="292"/>
      <c r="B58" s="337" t="s">
        <v>83</v>
      </c>
      <c r="C58" s="357"/>
      <c r="D58" s="131"/>
      <c r="E58" s="348"/>
      <c r="F58" s="345"/>
      <c r="G58" s="348"/>
    </row>
    <row r="59" spans="1:7" ht="15.75">
      <c r="A59" s="292"/>
      <c r="B59" s="349" t="s">
        <v>188</v>
      </c>
      <c r="C59" s="358">
        <v>2890</v>
      </c>
      <c r="D59" s="351"/>
      <c r="E59" s="350">
        <v>2897</v>
      </c>
      <c r="F59" s="351"/>
      <c r="G59" s="350">
        <v>2852</v>
      </c>
    </row>
    <row r="60" spans="1:7" ht="15.75">
      <c r="A60" s="292"/>
      <c r="B60" s="349" t="s">
        <v>187</v>
      </c>
      <c r="C60" s="350">
        <v>910</v>
      </c>
      <c r="D60" s="351"/>
      <c r="E60" s="350">
        <v>900</v>
      </c>
      <c r="F60" s="351"/>
      <c r="G60" s="350">
        <v>847</v>
      </c>
    </row>
    <row r="61" spans="1:7" ht="7.5" customHeight="1">
      <c r="A61" s="138"/>
      <c r="B61" s="110"/>
      <c r="C61" s="338"/>
      <c r="D61" s="131"/>
      <c r="E61" s="338"/>
      <c r="F61" s="131"/>
      <c r="G61" s="338"/>
    </row>
    <row r="62" spans="1:7">
      <c r="A62" s="291" t="s">
        <v>61</v>
      </c>
      <c r="B62" s="110"/>
      <c r="C62" s="338"/>
      <c r="D62" s="131"/>
      <c r="E62" s="338"/>
      <c r="F62" s="131"/>
      <c r="G62" s="338"/>
    </row>
    <row r="63" spans="1:7">
      <c r="A63" s="271"/>
      <c r="B63" s="131" t="s">
        <v>198</v>
      </c>
      <c r="C63" s="359">
        <v>306</v>
      </c>
      <c r="D63" s="131"/>
      <c r="E63" s="338">
        <v>298</v>
      </c>
      <c r="F63" s="131"/>
      <c r="G63" s="338">
        <v>226</v>
      </c>
    </row>
    <row r="64" spans="1:7">
      <c r="A64" s="271"/>
      <c r="B64" s="131" t="s">
        <v>159</v>
      </c>
      <c r="C64" s="360">
        <v>138</v>
      </c>
      <c r="D64" s="131"/>
      <c r="E64" s="346">
        <v>124</v>
      </c>
      <c r="F64" s="131"/>
      <c r="G64" s="346">
        <v>105</v>
      </c>
    </row>
    <row r="65" spans="1:7" ht="7.5" customHeight="1">
      <c r="A65" s="138"/>
      <c r="B65" s="110"/>
      <c r="C65" s="338"/>
      <c r="D65" s="131"/>
      <c r="E65" s="338"/>
      <c r="F65" s="131"/>
      <c r="G65" s="338"/>
    </row>
    <row r="66" spans="1:7">
      <c r="A66" s="291" t="s">
        <v>84</v>
      </c>
      <c r="B66" s="131"/>
      <c r="C66" s="348"/>
      <c r="D66" s="131"/>
      <c r="E66" s="348"/>
      <c r="F66" s="131"/>
      <c r="G66" s="348"/>
    </row>
    <row r="67" spans="1:7" ht="15.75">
      <c r="A67" s="138"/>
      <c r="B67" s="131" t="s">
        <v>186</v>
      </c>
      <c r="C67" s="346">
        <v>47</v>
      </c>
      <c r="D67" s="132"/>
      <c r="E67" s="346">
        <v>136</v>
      </c>
      <c r="F67" s="132"/>
      <c r="G67" s="346">
        <v>22</v>
      </c>
    </row>
    <row r="68" spans="1:7" ht="15.75">
      <c r="A68" s="138"/>
      <c r="B68" s="131" t="s">
        <v>185</v>
      </c>
      <c r="C68" s="346">
        <v>777</v>
      </c>
      <c r="D68" s="132"/>
      <c r="E68" s="346">
        <v>777</v>
      </c>
      <c r="F68" s="132"/>
      <c r="G68" s="346">
        <v>783</v>
      </c>
    </row>
    <row r="69" spans="1:7">
      <c r="B69" s="110"/>
      <c r="C69" s="111"/>
      <c r="D69" s="131"/>
      <c r="E69" s="111"/>
      <c r="F69" s="131"/>
      <c r="G69" s="131"/>
    </row>
    <row r="70" spans="1:7">
      <c r="A70" s="102"/>
      <c r="B70" s="102"/>
      <c r="C70" s="112"/>
      <c r="D70" s="131"/>
      <c r="E70" s="112"/>
      <c r="F70" s="131"/>
      <c r="G70" s="110"/>
    </row>
    <row r="71" spans="1:7">
      <c r="A71" s="102"/>
      <c r="B71" s="102"/>
      <c r="D71" s="131"/>
      <c r="E71" s="131"/>
      <c r="F71" s="131"/>
      <c r="G71" s="132"/>
    </row>
    <row r="72" spans="1:7">
      <c r="A72" s="102"/>
      <c r="B72" s="102"/>
      <c r="D72" s="131"/>
      <c r="E72" s="131"/>
      <c r="F72" s="131"/>
      <c r="G72" s="132"/>
    </row>
    <row r="73" spans="1:7">
      <c r="A73" s="102"/>
      <c r="B73" s="102"/>
      <c r="D73" s="131"/>
      <c r="E73" s="131"/>
      <c r="F73" s="131"/>
      <c r="G73" s="132"/>
    </row>
    <row r="74" spans="1:7">
      <c r="B74" s="131"/>
      <c r="D74" s="131"/>
      <c r="E74" s="131"/>
      <c r="F74" s="131"/>
      <c r="G74" s="131"/>
    </row>
    <row r="75" spans="1:7">
      <c r="B75" s="131"/>
      <c r="D75" s="131"/>
      <c r="E75" s="131"/>
      <c r="F75" s="131"/>
      <c r="G75" s="131"/>
    </row>
    <row r="76" spans="1:7">
      <c r="A76" s="102"/>
      <c r="B76" s="102"/>
      <c r="D76" s="131"/>
      <c r="E76" s="131"/>
      <c r="F76" s="131"/>
      <c r="G76" s="131"/>
    </row>
    <row r="77" spans="1:7">
      <c r="A77" s="102"/>
      <c r="B77" s="102"/>
      <c r="D77" s="131"/>
      <c r="E77" s="131"/>
      <c r="F77" s="131"/>
      <c r="G77" s="131"/>
    </row>
    <row r="78" spans="1:7">
      <c r="A78" s="102"/>
      <c r="B78" s="102"/>
    </row>
    <row r="79" spans="1:7">
      <c r="A79" s="102"/>
      <c r="B79" s="102"/>
    </row>
    <row r="80" spans="1:7">
      <c r="A80" s="102"/>
      <c r="B80" s="102"/>
    </row>
  </sheetData>
  <mergeCells count="4">
    <mergeCell ref="A1:G1"/>
    <mergeCell ref="A2:G2"/>
    <mergeCell ref="A3:G3"/>
    <mergeCell ref="C5:G5"/>
  </mergeCells>
  <pageMargins left="0.7" right="0.7" top="0.75" bottom="0.75" header="0.3" footer="0.3"/>
  <pageSetup scale="6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Income Statement</vt:lpstr>
      <vt:lpstr>Detailed Revenue</vt:lpstr>
      <vt:lpstr>Balance Sheet</vt:lpstr>
      <vt:lpstr>Non-GAAP Net Inc</vt:lpstr>
      <vt:lpstr>Non-GAAP Op Inc</vt:lpstr>
      <vt:lpstr>Non-GAAP Op Exp</vt:lpstr>
      <vt:lpstr>Variance Impact</vt:lpstr>
      <vt:lpstr>Operating stats</vt:lpstr>
      <vt:lpstr>'Balance Sheet'!Print_Area</vt:lpstr>
      <vt:lpstr>'Detailed Revenue'!Print_Area</vt:lpstr>
      <vt:lpstr>'Income Statement'!Print_Area</vt:lpstr>
      <vt:lpstr>'Non-GAAP Net Inc'!Print_Area</vt:lpstr>
      <vt:lpstr>'Non-GAAP Op Exp'!Print_Area</vt:lpstr>
      <vt:lpstr>'Non-GAAP Op Inc'!Print_Area</vt:lpstr>
      <vt:lpstr>'Variance Impact'!Print_Area</vt:lpstr>
      <vt:lpstr>'Non-GAAP Net Inc'!Print_Titles</vt:lpstr>
      <vt:lpstr>'Non-GAAP Op Exp'!Print_Titles</vt:lpstr>
      <vt:lpstr>'Non-GAAP Op Inc'!Print_Titles</vt:lpstr>
      <vt:lpstr>'Variance Impact'!Print_Titles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citadmin</dc:creator>
  <cp:lastModifiedBy>Neil Stratton</cp:lastModifiedBy>
  <cp:lastPrinted>2017-04-25T18:20:22Z</cp:lastPrinted>
  <dcterms:created xsi:type="dcterms:W3CDTF">2013-03-25T17:15:27Z</dcterms:created>
  <dcterms:modified xsi:type="dcterms:W3CDTF">2017-04-26T01:04:04Z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