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065" windowWidth="12330" windowHeight="8970"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Sheet'!$A$1:$I$52</definedName>
    <definedName name="_xlnm.Print_Area" localSheetId="1">'Detailed Revenue'!$A$1:$J$49</definedName>
    <definedName name="_xlnm.Print_Area" localSheetId="0">'Income Statement'!$A$1:$H$59</definedName>
    <definedName name="_xlnm.Print_Area" localSheetId="3">'non-GAAP Net Inc'!$A$1:$H$80</definedName>
    <definedName name="_xlnm.Print_Area" localSheetId="5">'non-GAAP Op Exp'!$A$1:$I$59</definedName>
    <definedName name="_xlnm.Print_Area" localSheetId="4">'non-GAAP Op Inc'!$A$1:$H$76</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iterate="1" calcOnSave="0"/>
</workbook>
</file>

<file path=xl/calcChain.xml><?xml version="1.0" encoding="utf-8"?>
<calcChain xmlns="http://schemas.openxmlformats.org/spreadsheetml/2006/main">
  <c r="G13" i="2" l="1"/>
  <c r="E13" i="2"/>
  <c r="C13" i="2"/>
  <c r="I29" i="13"/>
  <c r="G29" i="13"/>
  <c r="E29" i="13"/>
  <c r="E15" i="15" l="1"/>
  <c r="C15" i="15"/>
  <c r="C22" i="11"/>
  <c r="E22" i="11"/>
  <c r="G22" i="11"/>
  <c r="G20" i="10"/>
  <c r="G23" i="10" s="1"/>
  <c r="G21" i="16" l="1"/>
  <c r="E21" i="16"/>
  <c r="C21" i="16"/>
  <c r="E20" i="10" l="1"/>
  <c r="C20" i="10"/>
  <c r="E27" i="15" l="1"/>
  <c r="E29" i="15" s="1"/>
  <c r="E23" i="10"/>
  <c r="E29" i="10" s="1"/>
  <c r="G47" i="13"/>
  <c r="G41" i="13"/>
  <c r="G21" i="13"/>
  <c r="G15" i="13"/>
  <c r="E34" i="2"/>
  <c r="E13" i="11" s="1"/>
  <c r="E19" i="2"/>
  <c r="E18" i="2"/>
  <c r="E17" i="2"/>
  <c r="E14" i="2"/>
  <c r="E11" i="2"/>
  <c r="G33" i="13" l="1"/>
  <c r="G49" i="13" s="1"/>
  <c r="E15" i="2"/>
  <c r="E21" i="2" s="1"/>
  <c r="E26" i="16" s="1"/>
  <c r="E24" i="11"/>
  <c r="G34" i="2"/>
  <c r="C34" i="2"/>
  <c r="E36" i="2" l="1"/>
  <c r="E12" i="16" s="1"/>
  <c r="E23" i="16" s="1"/>
  <c r="E28" i="16" s="1"/>
  <c r="G27" i="15"/>
  <c r="G29" i="15" s="1"/>
  <c r="G15" i="15"/>
  <c r="C27" i="15"/>
  <c r="C29" i="15" s="1"/>
  <c r="E42" i="2" l="1"/>
  <c r="E45" i="2" s="1"/>
  <c r="E49" i="2" s="1"/>
  <c r="G49" i="5"/>
  <c r="G51" i="5" s="1"/>
  <c r="G34" i="5"/>
  <c r="G39" i="5" s="1"/>
  <c r="G16" i="5"/>
  <c r="G22" i="5" s="1"/>
  <c r="E11" i="10" l="1"/>
  <c r="E25" i="10" s="1"/>
  <c r="E53" i="2"/>
  <c r="E28" i="10" s="1"/>
  <c r="E31" i="10" s="1"/>
  <c r="E52" i="2"/>
  <c r="G52" i="5"/>
  <c r="G17" i="2" l="1"/>
  <c r="G14" i="2"/>
  <c r="G11" i="2"/>
  <c r="C17" i="2"/>
  <c r="C14" i="2"/>
  <c r="C11" i="2"/>
  <c r="G15" i="2" l="1"/>
  <c r="C15" i="2"/>
  <c r="I47" i="13" l="1"/>
  <c r="G19" i="2" s="1"/>
  <c r="E47" i="13"/>
  <c r="C19" i="2" s="1"/>
  <c r="I41" i="13"/>
  <c r="G18" i="2" s="1"/>
  <c r="E41" i="13"/>
  <c r="C18" i="2" s="1"/>
  <c r="I21" i="13"/>
  <c r="E21" i="13"/>
  <c r="I15" i="13"/>
  <c r="E15" i="13"/>
  <c r="I33" i="13" l="1"/>
  <c r="I49" i="13" s="1"/>
  <c r="E33" i="13"/>
  <c r="E49" i="13" s="1"/>
  <c r="G13" i="11" l="1"/>
  <c r="G24" i="11" l="1"/>
  <c r="C23" i="10"/>
  <c r="C29" i="10" s="1"/>
  <c r="C13" i="11" l="1"/>
  <c r="C24" i="11" s="1"/>
  <c r="E34" i="5" l="1"/>
  <c r="E39" i="5" s="1"/>
  <c r="E16" i="5"/>
  <c r="E22" i="5" s="1"/>
  <c r="E49" i="5"/>
  <c r="E51" i="5" s="1"/>
  <c r="E52" i="5" l="1"/>
  <c r="G21" i="2"/>
  <c r="G26" i="16" l="1"/>
  <c r="G36" i="2"/>
  <c r="C21" i="2"/>
  <c r="C26" i="16" s="1"/>
  <c r="G42" i="2" l="1"/>
  <c r="G45" i="2" s="1"/>
  <c r="G49" i="2" s="1"/>
  <c r="G12" i="16"/>
  <c r="G23" i="16" s="1"/>
  <c r="G28" i="16" s="1"/>
  <c r="C36" i="2"/>
  <c r="G11" i="10" l="1"/>
  <c r="G25" i="10" s="1"/>
  <c r="G53" i="2"/>
  <c r="G52" i="2"/>
  <c r="C42" i="2"/>
  <c r="C45" i="2" s="1"/>
  <c r="C49" i="2" s="1"/>
  <c r="C12" i="16"/>
  <c r="C23" i="16" s="1"/>
  <c r="C28" i="16" s="1"/>
  <c r="C52" i="2" l="1"/>
  <c r="C11" i="10"/>
  <c r="C53" i="2"/>
  <c r="C28" i="10" s="1"/>
  <c r="C31" i="10" s="1"/>
  <c r="G28" i="10"/>
  <c r="G31" i="10" s="1"/>
  <c r="C25" i="10" l="1"/>
</calcChain>
</file>

<file path=xl/sharedStrings.xml><?xml version="1.0" encoding="utf-8"?>
<sst xmlns="http://schemas.openxmlformats.org/spreadsheetml/2006/main" count="278" uniqueCount="188">
  <si>
    <t>Revenue Detail</t>
  </si>
  <si>
    <t>(in millions)</t>
  </si>
  <si>
    <t>(unaudited)</t>
  </si>
  <si>
    <t xml:space="preserve">       Transaction rebates </t>
  </si>
  <si>
    <t xml:space="preserve">       Brokerage, clearance and exchange fees </t>
  </si>
  <si>
    <t>Access and Broker Services Revenues</t>
  </si>
  <si>
    <t xml:space="preserve">Condensed Consolidated Statements of Income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</si>
  <si>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</si>
  <si>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</si>
  <si>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</si>
  <si>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</si>
  <si>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</si>
  <si>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</si>
  <si>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</si>
  <si>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</si>
  <si>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</si>
  <si>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</si>
  <si>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</si>
  <si>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</si>
  <si>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</si>
  <si>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</si>
  <si>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</si>
  <si>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</si>
  <si>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Weighted-average common shares outstanding</t>
  </si>
  <si>
    <t xml:space="preserve">   for earnings per share:</t>
  </si>
  <si>
    <t xml:space="preserve">   Diluted</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</si>
  <si>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</si>
  <si>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</si>
  <si>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</si>
  <si>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</si>
  <si>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</si>
  <si>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</si>
  <si>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</si>
  <si>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</si>
  <si>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</si>
  <si>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</si>
  <si>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</si>
  <si>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</si>
  <si>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</si>
  <si>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</si>
  <si>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</si>
  <si>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</si>
  <si>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</si>
  <si>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</si>
  <si>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</si>
  <si>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</si>
  <si>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</si>
  <si>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</si>
  <si>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</si>
  <si>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</si>
  <si>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</si>
  <si>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</si>
  <si>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</si>
  <si>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</si>
  <si>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</si>
  <si>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</si>
  <si>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</si>
  <si>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</si>
  <si>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</si>
  <si>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</si>
  <si>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</si>
  <si>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</si>
  <si>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</si>
  <si>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</si>
  <si>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</si>
  <si>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</si>
  <si>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</si>
  <si>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</si>
  <si>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</si>
  <si>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</si>
  <si>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</si>
  <si>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</si>
  <si>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</si>
  <si>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</si>
  <si>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</si>
  <si>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</si>
  <si>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</si>
  <si>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Listing Services</t>
  </si>
  <si>
    <t>Information Services</t>
  </si>
  <si>
    <t>Technology Solutions</t>
  </si>
  <si>
    <t>Total Information Services revenues</t>
  </si>
  <si>
    <t>Total Technology Solutions revenues</t>
  </si>
  <si>
    <t xml:space="preserve">   Cash dividends declared per common share</t>
  </si>
  <si>
    <t xml:space="preserve">Condensed Consolidated Balance Sheets </t>
  </si>
  <si>
    <t>GAAP diluted earnings per share</t>
  </si>
  <si>
    <t>Non-GAAP diluted earnings per share</t>
  </si>
  <si>
    <t>GAAP operating income</t>
  </si>
  <si>
    <t>GAAP operating expenses</t>
  </si>
  <si>
    <t>Per share information:</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</si>
  <si>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</si>
  <si>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</si>
  <si>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Total non-GAAP adjustments</t>
  </si>
  <si>
    <t xml:space="preserve">   Total non-GAAP adjustments </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</si>
  <si>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</si>
  <si>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</si>
  <si>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</si>
  <si>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</si>
  <si>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</si>
  <si>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</si>
  <si>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</si>
  <si>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</si>
  <si>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</si>
  <si>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</si>
  <si>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</si>
  <si>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</si>
  <si>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</si>
  <si>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</si>
  <si>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NASDAQ</t>
  </si>
  <si>
    <t>New listings</t>
  </si>
  <si>
    <t>Number of listed companies</t>
  </si>
  <si>
    <t>Market Technology</t>
  </si>
  <si>
    <t>2014</t>
  </si>
  <si>
    <t>Index Licensing and Services revenues</t>
  </si>
  <si>
    <t>Net income attributable to Nasdaq</t>
  </si>
  <si>
    <t>Nasdaq stockholders' equity:</t>
  </si>
  <si>
    <t>Total Nasdaq stockholders' equity</t>
  </si>
  <si>
    <t>GAAP net income attributable to Nasdaq</t>
  </si>
  <si>
    <t>Non-GAAP net income attributable to Nasdaq</t>
  </si>
  <si>
    <t>Nasdaq Commodities</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</si>
  <si>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</si>
  <si>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</si>
  <si>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</si>
  <si>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</si>
  <si>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</si>
  <si>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 xml:space="preserve">Fixed Income, Currency and Commodities Trading </t>
  </si>
  <si>
    <t xml:space="preserve">        and Clearing Revenues</t>
  </si>
  <si>
    <t>Total Net Market Services revenues</t>
  </si>
  <si>
    <t xml:space="preserve"> LISTING SERVICES REVENUES</t>
  </si>
  <si>
    <t xml:space="preserve">Total revenues less transaction-based expenses </t>
  </si>
  <si>
    <t>Total Market Services revenues less transaction-based expenses</t>
  </si>
  <si>
    <t>Revenues less transaction-based expenses</t>
  </si>
  <si>
    <t>Equity Derivative Trading and Clearing</t>
  </si>
  <si>
    <t>Market share reported to the FINRA/NASDAQ Trade Reporting Facility</t>
  </si>
  <si>
    <t>Fixed Income, Currency and Commodities Trading and Clearing</t>
  </si>
  <si>
    <t>Total average daily volume fixed income contracts</t>
  </si>
  <si>
    <t>Exchanges that comprise Nasdaq Nordic and Nasdaq Baltic</t>
  </si>
  <si>
    <t>Data Products revenues</t>
  </si>
  <si>
    <t xml:space="preserve">       Total net fixed income, currency and commodities trading</t>
  </si>
  <si>
    <t xml:space="preserve">       and clearing revenues</t>
  </si>
  <si>
    <r>
      <t>Total market share</t>
    </r>
    <r>
      <rPr>
        <vertAlign val="superscript"/>
        <sz val="10"/>
        <rFont val="Verdana"/>
        <family val="2"/>
      </rPr>
      <t>(2)</t>
    </r>
  </si>
  <si>
    <r>
      <t>Total average daily volume options and futures contracts</t>
    </r>
    <r>
      <rPr>
        <vertAlign val="superscript"/>
        <sz val="10"/>
        <rFont val="Verdana"/>
        <family val="2"/>
      </rPr>
      <t>(1)</t>
    </r>
  </si>
  <si>
    <r>
      <t>Power contracts cleared (TWh)</t>
    </r>
    <r>
      <rPr>
        <vertAlign val="superscript"/>
        <sz val="10"/>
        <rFont val="Verdana"/>
        <family val="2"/>
      </rPr>
      <t>(3)</t>
    </r>
  </si>
  <si>
    <r>
      <t>NASDAQ</t>
    </r>
    <r>
      <rPr>
        <vertAlign val="superscript"/>
        <sz val="10"/>
        <rFont val="Verdana"/>
        <family val="2"/>
      </rPr>
      <t>(4)</t>
    </r>
  </si>
  <si>
    <r>
      <t>Exchanges that comprise Nasdaq Nordic and Nasdaq Baltic</t>
    </r>
    <r>
      <rPr>
        <vertAlign val="superscript"/>
        <sz val="10"/>
        <rFont val="Verdana"/>
        <family val="2"/>
      </rPr>
      <t>(5)</t>
    </r>
  </si>
  <si>
    <r>
      <t>NASDAQ</t>
    </r>
    <r>
      <rPr>
        <vertAlign val="superscript"/>
        <sz val="10"/>
        <rFont val="Verdana"/>
        <family val="2"/>
      </rPr>
      <t>(6)</t>
    </r>
  </si>
  <si>
    <r>
      <t>Exchanges that comprise Nasdaq Nordic and Nasdaq Baltic</t>
    </r>
    <r>
      <rPr>
        <vertAlign val="superscript"/>
        <sz val="10"/>
        <rFont val="Verdana"/>
        <family val="2"/>
      </rPr>
      <t>(7)</t>
    </r>
  </si>
  <si>
    <t>Nasdaq PHLX matched market share</t>
  </si>
  <si>
    <t>The NASDAQ Options Market matched market share</t>
  </si>
  <si>
    <t>Nasdaq BX Options Market matched market share</t>
  </si>
  <si>
    <t>Matched market share executed on NASDAQ</t>
  </si>
  <si>
    <t>Matched market share executed on Nasdaq BX</t>
  </si>
  <si>
    <t>Matched market share executed on Nasdaq PSX</t>
  </si>
  <si>
    <t>Total matched market share executed on Nasdaq's exchanges</t>
  </si>
  <si>
    <t>Total market share executed on Nasdaq's exchanges</t>
  </si>
  <si>
    <t>2015</t>
  </si>
  <si>
    <t>Restructuring charges</t>
  </si>
  <si>
    <t>Net income from unconsolidated investees</t>
  </si>
  <si>
    <r>
      <t>Assets under management (in billions)</t>
    </r>
    <r>
      <rPr>
        <vertAlign val="superscript"/>
        <sz val="10"/>
        <rFont val="Times New Roman"/>
        <family val="1"/>
      </rPr>
      <t>(8)</t>
    </r>
  </si>
  <si>
    <r>
      <t>Order intake (in millions)</t>
    </r>
    <r>
      <rPr>
        <vertAlign val="superscript"/>
        <sz val="10"/>
        <rFont val="Verdana"/>
        <family val="2"/>
      </rPr>
      <t>(9)</t>
    </r>
  </si>
  <si>
    <r>
      <t>Total order value (in millions)</t>
    </r>
    <r>
      <rPr>
        <vertAlign val="superscript"/>
        <sz val="10"/>
        <rFont val="Verdana"/>
        <family val="2"/>
      </rPr>
      <t>(10)</t>
    </r>
  </si>
  <si>
    <t xml:space="preserve">U.S. fixed income notional trading volume (in billions) </t>
  </si>
  <si>
    <t>June 30,</t>
  </si>
  <si>
    <t xml:space="preserve">Net income </t>
  </si>
  <si>
    <t>Net loss attributable to noncontrolling interests</t>
  </si>
  <si>
    <t>Adjustment to the income tax provision to reflect non-GAAP adjustments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</si>
  <si>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</si>
  <si>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</si>
  <si>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</si>
  <si>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</si>
  <si>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</si>
  <si>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</si>
  <si>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</si>
  <si>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Market Technology revenues</t>
  </si>
  <si>
    <t>`</t>
  </si>
  <si>
    <t>September 30,</t>
  </si>
  <si>
    <t xml:space="preserve">                      - </t>
  </si>
  <si>
    <t>Other</t>
  </si>
  <si>
    <r>
      <t xml:space="preserve">Restructuring charges </t>
    </r>
    <r>
      <rPr>
        <vertAlign val="superscript"/>
        <sz val="10"/>
        <rFont val="Verdana"/>
        <family val="2"/>
      </rPr>
      <t>(2)</t>
    </r>
  </si>
  <si>
    <r>
      <t xml:space="preserve">Merger and strategic initiatives </t>
    </r>
    <r>
      <rPr>
        <vertAlign val="superscript"/>
        <sz val="10"/>
        <rFont val="Verdana"/>
        <family val="2"/>
      </rPr>
      <t>(3)</t>
    </r>
  </si>
  <si>
    <r>
      <t>Non-GAAP operating margin</t>
    </r>
    <r>
      <rPr>
        <b/>
        <vertAlign val="superscript"/>
        <sz val="10"/>
        <rFont val="Verdana"/>
        <family val="2"/>
      </rPr>
      <t xml:space="preserve"> (5)</t>
    </r>
  </si>
  <si>
    <t>Current portion of debt obligations</t>
  </si>
  <si>
    <t>Nasdaq, Inc.</t>
  </si>
  <si>
    <r>
      <t xml:space="preserve">Amortization expense of acquired intangible assets </t>
    </r>
    <r>
      <rPr>
        <vertAlign val="superscript"/>
        <sz val="10"/>
        <rFont val="Verdana"/>
        <family val="2"/>
      </rPr>
      <t>(1)</t>
    </r>
  </si>
  <si>
    <r>
      <t xml:space="preserve">Insurance recovery </t>
    </r>
    <r>
      <rPr>
        <vertAlign val="superscript"/>
        <sz val="10"/>
        <rFont val="Verdana"/>
        <family val="2"/>
      </rPr>
      <t>(4)</t>
    </r>
  </si>
  <si>
    <t xml:space="preserve"> MARKET SERVICES REVENUES</t>
  </si>
  <si>
    <t xml:space="preserve"> INFORMATION SERVICES REVENUES</t>
  </si>
  <si>
    <t xml:space="preserve"> TECHNOLOGY SOLUTIONS REVENUES</t>
  </si>
  <si>
    <t>Number of licensed exchange traded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</si>
</sst>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6">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u val="doubleAccounting"/>
      <sz val="1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vertAlign val="superscript"/>
      <sz val="10"/>
      <name val="Times New Roman"/>
      <family val="1"/>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style="thin">
        <color indexed="9"/>
      </left>
      <right/>
      <top style="thin">
        <color indexed="9"/>
      </top>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5">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3" applyNumberFormat="0" applyAlignment="0" applyProtection="0"/>
    <xf numFmtId="0" fontId="42" fillId="23" borderId="1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5"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8" fillId="10" borderId="13" applyNumberFormat="0" applyAlignment="0" applyProtection="0"/>
    <xf numFmtId="0" fontId="49" fillId="0" borderId="18" applyNumberFormat="0" applyFill="0" applyAlignment="0" applyProtection="0"/>
    <xf numFmtId="0" fontId="50" fillId="24" borderId="0" applyNumberFormat="0" applyBorder="0" applyAlignment="0" applyProtection="0"/>
    <xf numFmtId="0" fontId="6" fillId="25" borderId="19" applyNumberFormat="0" applyFont="0" applyAlignment="0" applyProtection="0"/>
    <xf numFmtId="0" fontId="51" fillId="4" borderId="20" applyNumberFormat="0" applyAlignment="0" applyProtection="0"/>
    <xf numFmtId="0" fontId="52" fillId="0" borderId="0" applyNumberFormat="0" applyFill="0" applyBorder="0" applyAlignment="0" applyProtection="0"/>
    <xf numFmtId="0" fontId="53" fillId="0" borderId="21"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2" fillId="0" borderId="0"/>
    <xf numFmtId="0" fontId="6" fillId="0" borderId="0"/>
    <xf numFmtId="43" fontId="6" fillId="0" borderId="0" applyFont="0" applyFill="0" applyBorder="0" applyAlignment="0" applyProtection="0"/>
    <xf numFmtId="43" fontId="61"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43" fontId="62"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3" fillId="0" borderId="0"/>
    <xf numFmtId="0" fontId="63" fillId="0" borderId="0"/>
    <xf numFmtId="9" fontId="6" fillId="0" borderId="0" applyFont="0" applyFill="0" applyBorder="0" applyAlignment="0" applyProtection="0"/>
    <xf numFmtId="9" fontId="1" fillId="0" borderId="0" applyFont="0" applyFill="0" applyBorder="0" applyAlignment="0" applyProtection="0"/>
  </cellStyleXfs>
  <cellXfs count="270">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5" fontId="4" fillId="0" borderId="2" xfId="2" applyNumberFormat="1" applyFont="1" applyFill="1" applyBorder="1" applyAlignment="1">
      <alignment horizontal="right"/>
    </xf>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1" fillId="0" borderId="0" xfId="2" applyNumberFormat="1" applyFont="1" applyFill="1" applyBorder="1" applyAlignment="1">
      <alignment horizontal="right"/>
    </xf>
    <xf numFmtId="166" fontId="3" fillId="0" borderId="2" xfId="2" applyNumberFormat="1" applyFont="1" applyFill="1" applyBorder="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7"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6" xfId="2" applyNumberFormat="1" applyFont="1" applyFill="1" applyBorder="1"/>
    <xf numFmtId="44" fontId="4" fillId="0" borderId="0" xfId="253" applyNumberFormat="1"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7" fontId="4" fillId="0" borderId="0" xfId="269" applyNumberFormat="1" applyFont="1" applyFill="1"/>
    <xf numFmtId="44" fontId="4" fillId="0" borderId="8" xfId="269" applyNumberFormat="1" applyFont="1" applyFill="1" applyBorder="1" applyAlignment="1">
      <alignment vertical="center"/>
    </xf>
    <xf numFmtId="44" fontId="4" fillId="0" borderId="0" xfId="269" applyNumberFormat="1" applyFont="1" applyFill="1" applyBorder="1" applyAlignment="1">
      <alignment vertical="center"/>
    </xf>
    <xf numFmtId="168" fontId="4" fillId="0" borderId="0" xfId="269" applyNumberFormat="1" applyFont="1" applyFill="1"/>
    <xf numFmtId="174" fontId="4" fillId="0" borderId="7" xfId="2" applyNumberFormat="1" applyFont="1" applyFill="1" applyBorder="1"/>
    <xf numFmtId="167" fontId="4" fillId="0" borderId="0" xfId="269" applyNumberFormat="1" applyFont="1" applyFill="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74" fontId="4" fillId="0" borderId="9" xfId="2" applyNumberFormat="1" applyFont="1" applyFill="1" applyBorder="1"/>
    <xf numFmtId="174" fontId="4" fillId="0" borderId="11" xfId="2" applyNumberFormat="1" applyFont="1" applyFill="1" applyBorder="1"/>
    <xf numFmtId="169" fontId="4" fillId="0" borderId="0" xfId="269" applyNumberFormat="1" applyFont="1" applyFill="1"/>
    <xf numFmtId="9" fontId="4" fillId="0" borderId="0" xfId="257" applyFont="1" applyFill="1"/>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2"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9" xfId="2" applyNumberFormat="1" applyFont="1" applyFill="1" applyBorder="1"/>
    <xf numFmtId="167" fontId="4" fillId="0" borderId="9" xfId="253" applyNumberFormat="1" applyFont="1" applyFill="1" applyBorder="1"/>
    <xf numFmtId="166" fontId="4" fillId="0" borderId="9" xfId="2" applyNumberFormat="1" applyFont="1" applyFill="1" applyBorder="1"/>
    <xf numFmtId="167" fontId="4" fillId="0" borderId="10" xfId="253" applyNumberFormat="1"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66"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9" xfId="2" applyNumberFormat="1" applyFont="1" applyFill="1" applyBorder="1" applyAlignment="1">
      <alignment horizontal="right"/>
    </xf>
    <xf numFmtId="172" fontId="4" fillId="0" borderId="0" xfId="253" applyNumberFormat="1" applyFont="1" applyFill="1"/>
    <xf numFmtId="166" fontId="4" fillId="0" borderId="9"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9" xfId="2" applyNumberFormat="1" applyFont="1" applyFill="1" applyBorder="1"/>
    <xf numFmtId="171" fontId="32" fillId="0" borderId="9"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0" fontId="3" fillId="0" borderId="0" xfId="267" applyFont="1" applyFill="1" applyAlignment="1">
      <alignment horizontal="left"/>
    </xf>
    <xf numFmtId="166" fontId="9" fillId="0" borderId="3" xfId="2" applyNumberFormat="1" applyFont="1" applyFill="1" applyBorder="1"/>
    <xf numFmtId="167" fontId="4" fillId="0" borderId="0" xfId="269" applyNumberFormat="1" applyFont="1" applyFill="1" applyBorder="1"/>
    <xf numFmtId="0" fontId="4" fillId="0" borderId="0" xfId="314" applyFont="1" applyFill="1" applyAlignment="1"/>
    <xf numFmtId="0" fontId="4" fillId="0" borderId="0" xfId="314" applyFont="1" applyFill="1" applyAlignment="1">
      <alignment vertical="center"/>
    </xf>
    <xf numFmtId="0" fontId="3" fillId="0" borderId="0" xfId="314" applyFont="1" applyFill="1" applyAlignment="1"/>
    <xf numFmtId="166" fontId="4" fillId="0" borderId="0" xfId="2" applyNumberFormat="1" applyFont="1" applyFill="1" applyAlignment="1"/>
    <xf numFmtId="182" fontId="4" fillId="0" borderId="0" xfId="314" applyNumberFormat="1"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4" fontId="3" fillId="0" borderId="0" xfId="1" applyFont="1" applyFill="1" applyAlignment="1">
      <alignment horizontal="center"/>
    </xf>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0" fontId="4" fillId="0" borderId="0" xfId="269" applyFont="1" applyFill="1" applyBorder="1" applyAlignment="1">
      <alignment horizontal="left" indent="2"/>
    </xf>
    <xf numFmtId="165" fontId="3" fillId="0" borderId="0" xfId="2" applyNumberFormat="1" applyFont="1" applyFill="1" applyBorder="1" applyAlignment="1">
      <alignment horizontal="center"/>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59" fillId="0" borderId="0" xfId="2" applyNumberFormat="1" applyFont="1" applyFill="1" applyAlignment="1">
      <alignment horizontal="center"/>
    </xf>
    <xf numFmtId="49" fontId="3" fillId="0" borderId="0" xfId="2" quotePrefix="1" applyNumberFormat="1" applyFont="1" applyFill="1" applyBorder="1" applyAlignment="1">
      <alignment horizontal="center"/>
    </xf>
    <xf numFmtId="166" fontId="3" fillId="0" borderId="4" xfId="2" applyNumberFormat="1" applyFont="1" applyFill="1" applyBorder="1" applyAlignment="1">
      <alignment horizontal="right"/>
    </xf>
    <xf numFmtId="166" fontId="3" fillId="0" borderId="2" xfId="2" applyNumberFormat="1" applyFont="1" applyFill="1" applyBorder="1" applyAlignment="1">
      <alignment horizontal="right"/>
    </xf>
    <xf numFmtId="166" fontId="4" fillId="0" borderId="3" xfId="2" applyNumberFormat="1" applyFont="1" applyFill="1" applyBorder="1"/>
    <xf numFmtId="166" fontId="8" fillId="0" borderId="22" xfId="2" applyNumberFormat="1" applyFont="1" applyFill="1" applyBorder="1"/>
    <xf numFmtId="166" fontId="9" fillId="0" borderId="0"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applyAlignment="1">
      <alignment horizontal="lef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165" fontId="3" fillId="0" borderId="6" xfId="2" applyNumberFormat="1" applyFont="1" applyFill="1" applyBorder="1" applyAlignment="1">
      <alignment horizontal="center"/>
    </xf>
    <xf numFmtId="0" fontId="57" fillId="0" borderId="0" xfId="269" applyFont="1" applyFill="1"/>
    <xf numFmtId="165" fontId="57"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7" fillId="0" borderId="0" xfId="314" applyFont="1" applyFill="1" applyAlignment="1"/>
    <xf numFmtId="165" fontId="4" fillId="26" borderId="0" xfId="2" applyNumberFormat="1" applyFont="1" applyFill="1" applyAlignment="1"/>
    <xf numFmtId="165" fontId="4" fillId="26" borderId="0" xfId="2" applyNumberFormat="1" applyFont="1" applyFill="1" applyAlignment="1" applyProtection="1">
      <protection locked="0"/>
    </xf>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79" fontId="4" fillId="0" borderId="0" xfId="314" applyNumberFormat="1" applyFont="1" applyFill="1" applyAlignment="1"/>
    <xf numFmtId="178" fontId="4" fillId="0" borderId="0" xfId="335" applyNumberFormat="1" applyFont="1" applyFill="1" applyAlignment="1"/>
    <xf numFmtId="178" fontId="4" fillId="0" borderId="1" xfId="335" applyNumberFormat="1" applyFont="1" applyFill="1" applyBorder="1" applyAlignment="1"/>
    <xf numFmtId="178" fontId="4" fillId="0" borderId="0" xfId="314" applyNumberFormat="1" applyFont="1" applyFill="1" applyAlignment="1"/>
    <xf numFmtId="10" fontId="4" fillId="0" borderId="0" xfId="314" applyNumberFormat="1" applyFont="1" applyFill="1" applyAlignment="1"/>
    <xf numFmtId="180"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0" fontId="4" fillId="0" borderId="0" xfId="314" applyFont="1" applyFill="1" applyAlignment="1">
      <alignment horizontal="left" indent="2"/>
    </xf>
    <xf numFmtId="42" fontId="4" fillId="0" borderId="0" xfId="314" applyNumberFormat="1" applyFont="1" applyFill="1">
      <alignment vertical="top"/>
    </xf>
    <xf numFmtId="178" fontId="4" fillId="0" borderId="0" xfId="314" applyNumberFormat="1" applyFont="1" applyFill="1" applyBorder="1" applyAlignment="1"/>
    <xf numFmtId="0" fontId="4" fillId="0" borderId="0" xfId="314" applyFont="1" applyFill="1" applyBorder="1" applyAlignment="1"/>
    <xf numFmtId="165" fontId="10" fillId="0" borderId="0" xfId="2" applyNumberFormat="1" applyFont="1" applyFill="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44" fontId="4" fillId="0" borderId="0" xfId="253" applyNumberFormat="1" applyFont="1" applyFill="1"/>
    <xf numFmtId="44" fontId="4" fillId="0" borderId="0" xfId="253" applyFont="1" applyFill="1"/>
    <xf numFmtId="0" fontId="56" fillId="0" borderId="0" xfId="314" applyFont="1" applyFill="1" applyAlignment="1">
      <alignment horizontal="left" vertical="top" indent="2"/>
    </xf>
    <xf numFmtId="165" fontId="3" fillId="0" borderId="0" xfId="2" applyNumberFormat="1" applyFont="1" applyFill="1" applyBorder="1" applyAlignment="1">
      <alignment horizontal="center"/>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8" fontId="4" fillId="26" borderId="8" xfId="253" applyNumberFormat="1" applyFont="1" applyFill="1" applyBorder="1"/>
    <xf numFmtId="165" fontId="10"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4"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6" fontId="4" fillId="0" borderId="1" xfId="312" applyNumberFormat="1" applyFont="1" applyFill="1" applyBorder="1"/>
    <xf numFmtId="166" fontId="4" fillId="0" borderId="0" xfId="312" applyNumberFormat="1" applyFont="1" applyFill="1" applyBorder="1"/>
    <xf numFmtId="166" fontId="4" fillId="0" borderId="0" xfId="312" applyNumberFormat="1" applyFont="1" applyFill="1"/>
    <xf numFmtId="165" fontId="3" fillId="0" borderId="0" xfId="2" applyNumberFormat="1" applyFont="1" applyFill="1"/>
    <xf numFmtId="44" fontId="4" fillId="0" borderId="8" xfId="253" applyNumberFormat="1" applyFont="1" applyFill="1" applyBorder="1"/>
    <xf numFmtId="174" fontId="4" fillId="0" borderId="0" xfId="269" applyNumberFormat="1" applyFont="1" applyFill="1"/>
    <xf numFmtId="174" fontId="4" fillId="0" borderId="0" xfId="269" applyNumberFormat="1" applyFont="1" applyFill="1" applyBorder="1"/>
    <xf numFmtId="176" fontId="4" fillId="0" borderId="0" xfId="269" applyNumberFormat="1" applyFont="1" applyFill="1" applyBorder="1"/>
    <xf numFmtId="165" fontId="3" fillId="0" borderId="0" xfId="2" applyNumberFormat="1" applyFont="1" applyFill="1" applyBorder="1" applyAlignment="1">
      <alignment horizontal="center"/>
    </xf>
    <xf numFmtId="171" fontId="3" fillId="0" borderId="0" xfId="2" quotePrefix="1" applyNumberFormat="1" applyFont="1" applyFill="1" applyBorder="1" applyAlignment="1">
      <alignment horizontal="center"/>
    </xf>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174" fontId="4" fillId="0" borderId="7" xfId="2" applyNumberFormat="1" applyFont="1" applyFill="1" applyBorder="1"/>
    <xf numFmtId="0" fontId="4" fillId="0" borderId="0" xfId="269" quotePrefix="1" applyFont="1" applyFill="1" applyAlignment="1">
      <alignment horizontal="left" indent="2"/>
    </xf>
    <xf numFmtId="165" fontId="3" fillId="0" borderId="0" xfId="2" applyNumberFormat="1" applyFont="1" applyFill="1" applyBorder="1" applyAlignment="1">
      <alignment horizontal="center"/>
    </xf>
    <xf numFmtId="37" fontId="4" fillId="0" borderId="0" xfId="314" applyNumberFormat="1" applyFont="1" applyFill="1" applyAlignment="1"/>
    <xf numFmtId="179" fontId="4" fillId="0" borderId="0" xfId="314" applyNumberFormat="1" applyFont="1" applyFill="1" applyAlignment="1"/>
    <xf numFmtId="178" fontId="4" fillId="0" borderId="0" xfId="335" applyNumberFormat="1" applyFont="1" applyFill="1" applyAlignment="1"/>
    <xf numFmtId="178" fontId="4" fillId="0" borderId="1" xfId="335" applyNumberFormat="1" applyFont="1" applyFill="1" applyBorder="1" applyAlignment="1"/>
    <xf numFmtId="166" fontId="4" fillId="0" borderId="0" xfId="312" applyNumberFormat="1" applyFont="1" applyFill="1" applyAlignment="1"/>
    <xf numFmtId="178" fontId="4" fillId="0" borderId="0" xfId="314" applyNumberFormat="1" applyFont="1" applyFill="1" applyBorder="1" applyAlignment="1"/>
    <xf numFmtId="0" fontId="4" fillId="0" borderId="0" xfId="314" applyFont="1" applyFill="1" applyAlignment="1"/>
    <xf numFmtId="178" fontId="4" fillId="0" borderId="0" xfId="335" applyNumberFormat="1" applyFont="1" applyFill="1" applyAlignment="1"/>
    <xf numFmtId="178" fontId="4" fillId="0" borderId="1" xfId="335" applyNumberFormat="1" applyFont="1" applyFill="1" applyBorder="1" applyAlignment="1"/>
    <xf numFmtId="37" fontId="4" fillId="0" borderId="0" xfId="314" applyNumberFormat="1" applyFont="1" applyFill="1" applyAlignment="1"/>
    <xf numFmtId="179" fontId="4" fillId="0" borderId="0" xfId="314" applyNumberFormat="1" applyFont="1" applyFill="1" applyAlignment="1"/>
    <xf numFmtId="178" fontId="4" fillId="0" borderId="0" xfId="314" applyNumberFormat="1" applyFont="1" applyFill="1" applyAlignment="1"/>
    <xf numFmtId="178" fontId="4" fillId="0" borderId="1" xfId="314" applyNumberFormat="1" applyFont="1" applyFill="1" applyBorder="1" applyAlignment="1"/>
    <xf numFmtId="178" fontId="4" fillId="0" borderId="0" xfId="314" applyNumberFormat="1" applyFont="1" applyFill="1" applyBorder="1" applyAlignment="1"/>
    <xf numFmtId="180" fontId="4" fillId="0" borderId="0" xfId="314" applyNumberFormat="1" applyFont="1" applyFill="1" applyAlignment="1"/>
    <xf numFmtId="181" fontId="4" fillId="0" borderId="0" xfId="314" applyNumberFormat="1" applyFont="1" applyFill="1" applyAlignment="1"/>
    <xf numFmtId="0" fontId="4" fillId="0" borderId="0" xfId="314" applyFont="1" applyFill="1">
      <alignment vertical="top"/>
    </xf>
    <xf numFmtId="166" fontId="4" fillId="0" borderId="0" xfId="2" applyNumberFormat="1" applyFont="1" applyFill="1" applyAlignment="1">
      <alignment vertical="top"/>
    </xf>
    <xf numFmtId="182" fontId="4" fillId="0" borderId="0" xfId="314" applyNumberFormat="1" applyFont="1" applyFill="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4" fontId="3" fillId="0" borderId="0" xfId="1" applyFont="1" applyFill="1" applyAlignment="1">
      <alignment horizontal="center"/>
    </xf>
    <xf numFmtId="165" fontId="10" fillId="0" borderId="0" xfId="2" applyNumberFormat="1" applyFont="1" applyFill="1" applyAlignment="1">
      <alignment horizontal="left"/>
    </xf>
    <xf numFmtId="166" fontId="9" fillId="0" borderId="24" xfId="2" applyNumberFormat="1" applyFont="1" applyFill="1" applyBorder="1" applyAlignment="1">
      <alignment horizontal="right"/>
    </xf>
    <xf numFmtId="167" fontId="60" fillId="0" borderId="0" xfId="3" applyNumberFormat="1" applyFont="1" applyFill="1" applyBorder="1"/>
    <xf numFmtId="166" fontId="3" fillId="0" borderId="24" xfId="2" applyNumberFormat="1" applyFont="1" applyFill="1" applyBorder="1"/>
    <xf numFmtId="167" fontId="60" fillId="0" borderId="3" xfId="3" applyNumberFormat="1" applyFont="1" applyFill="1" applyBorder="1"/>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0" borderId="0" xfId="313" applyFont="1" applyFill="1" applyAlignment="1">
      <alignment horizontal="center"/>
    </xf>
    <xf numFmtId="0" fontId="3" fillId="0" borderId="0" xfId="314" applyFont="1" applyFill="1" applyAlignment="1">
      <alignment horizontal="center"/>
    </xf>
    <xf numFmtId="0" fontId="3" fillId="0"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771525</xdr:colOff>
      <xdr:row>7</xdr:row>
      <xdr:rowOff>19050</xdr:rowOff>
    </xdr:from>
    <xdr:to>
      <xdr:col>6</xdr:col>
      <xdr:colOff>981075</xdr:colOff>
      <xdr:row>7</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767043</xdr:colOff>
      <xdr:row>7</xdr:row>
      <xdr:rowOff>76760</xdr:rowOff>
    </xdr:from>
    <xdr:to>
      <xdr:col>6</xdr:col>
      <xdr:colOff>43143</xdr:colOff>
      <xdr:row>8</xdr:row>
      <xdr:rowOff>560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901513</xdr:colOff>
      <xdr:row>7</xdr:row>
      <xdr:rowOff>2354</xdr:rowOff>
    </xdr:from>
    <xdr:to>
      <xdr:col>6</xdr:col>
      <xdr:colOff>177613</xdr:colOff>
      <xdr:row>7</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7</xdr:row>
      <xdr:rowOff>76760</xdr:rowOff>
    </xdr:from>
    <xdr:to>
      <xdr:col>6</xdr:col>
      <xdr:colOff>43143</xdr:colOff>
      <xdr:row>8</xdr:row>
      <xdr:rowOff>560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7</xdr:row>
      <xdr:rowOff>2354</xdr:rowOff>
    </xdr:from>
    <xdr:to>
      <xdr:col>6</xdr:col>
      <xdr:colOff>177613</xdr:colOff>
      <xdr:row>7</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7</xdr:row>
      <xdr:rowOff>76760</xdr:rowOff>
    </xdr:from>
    <xdr:to>
      <xdr:col>6</xdr:col>
      <xdr:colOff>43143</xdr:colOff>
      <xdr:row>8</xdr:row>
      <xdr:rowOff>560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7</xdr:row>
      <xdr:rowOff>2354</xdr:rowOff>
    </xdr:from>
    <xdr:to>
      <xdr:col>6</xdr:col>
      <xdr:colOff>177613</xdr:colOff>
      <xdr:row>7</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7</xdr:row>
      <xdr:rowOff>9525</xdr:rowOff>
    </xdr:from>
    <xdr:to>
      <xdr:col>6</xdr:col>
      <xdr:colOff>491378</xdr:colOff>
      <xdr:row>7</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7</xdr:row>
      <xdr:rowOff>76760</xdr:rowOff>
    </xdr:from>
    <xdr:to>
      <xdr:col>6</xdr:col>
      <xdr:colOff>43143</xdr:colOff>
      <xdr:row>8</xdr:row>
      <xdr:rowOff>560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7</xdr:row>
      <xdr:rowOff>69448</xdr:rowOff>
    </xdr:from>
    <xdr:to>
      <xdr:col>8</xdr:col>
      <xdr:colOff>117456</xdr:colOff>
      <xdr:row>7</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7</xdr:row>
      <xdr:rowOff>57150</xdr:rowOff>
    </xdr:from>
    <xdr:to>
      <xdr:col>8</xdr:col>
      <xdr:colOff>38100</xdr:colOff>
      <xdr:row>7</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7</xdr:row>
      <xdr:rowOff>47625</xdr:rowOff>
    </xdr:from>
    <xdr:to>
      <xdr:col>6</xdr:col>
      <xdr:colOff>9525</xdr:colOff>
      <xdr:row>7</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7</xdr:row>
      <xdr:rowOff>9525</xdr:rowOff>
    </xdr:from>
    <xdr:to>
      <xdr:col>6</xdr:col>
      <xdr:colOff>9525</xdr:colOff>
      <xdr:row>7</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7</xdr:row>
      <xdr:rowOff>2354</xdr:rowOff>
    </xdr:from>
    <xdr:to>
      <xdr:col>6</xdr:col>
      <xdr:colOff>177613</xdr:colOff>
      <xdr:row>7</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45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46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4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0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0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2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3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7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7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5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59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60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64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64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66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67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6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71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71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757"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6</xdr:col>
      <xdr:colOff>873793</xdr:colOff>
      <xdr:row>6</xdr:row>
      <xdr:rowOff>147888</xdr:rowOff>
    </xdr:from>
    <xdr:to>
      <xdr:col>8</xdr:col>
      <xdr:colOff>139868</xdr:colOff>
      <xdr:row>7</xdr:row>
      <xdr:rowOff>51134</xdr:rowOff>
    </xdr:to>
    <xdr:sp macro="" textlink="">
      <xdr:nvSpPr>
        <xdr:cNvPr id="17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901513</xdr:colOff>
      <xdr:row>6</xdr:row>
      <xdr:rowOff>204508</xdr:rowOff>
    </xdr:from>
    <xdr:to>
      <xdr:col>6</xdr:col>
      <xdr:colOff>177613</xdr:colOff>
      <xdr:row>7</xdr:row>
      <xdr:rowOff>104215</xdr:rowOff>
    </xdr:to>
    <xdr:sp macro="" textlink="">
      <xdr:nvSpPr>
        <xdr:cNvPr id="175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xdr:rowOff>
    </xdr:from>
    <xdr:to>
      <xdr:col>4</xdr:col>
      <xdr:colOff>9525</xdr:colOff>
      <xdr:row>9</xdr:row>
      <xdr:rowOff>123825</xdr:rowOff>
    </xdr:to>
    <xdr:sp macro="" textlink="">
      <xdr:nvSpPr>
        <xdr:cNvPr id="3"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11</xdr:col>
      <xdr:colOff>27454</xdr:colOff>
      <xdr:row>9</xdr:row>
      <xdr:rowOff>103655</xdr:rowOff>
    </xdr:from>
    <xdr:to>
      <xdr:col>12</xdr:col>
      <xdr:colOff>222437</xdr:colOff>
      <xdr:row>10</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844"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34</xdr:row>
      <xdr:rowOff>152400</xdr:rowOff>
    </xdr:from>
    <xdr:to>
      <xdr:col>6</xdr:col>
      <xdr:colOff>1236133</xdr:colOff>
      <xdr:row>76</xdr:row>
      <xdr:rowOff>67733</xdr:rowOff>
    </xdr:to>
    <xdr:sp macro="" textlink="">
      <xdr:nvSpPr>
        <xdr:cNvPr id="896" name="TextBox 895"/>
        <xdr:cNvSpPr txBox="1"/>
      </xdr:nvSpPr>
      <xdr:spPr>
        <a:xfrm>
          <a:off x="33867" y="6383867"/>
          <a:ext cx="10176933" cy="6011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$188 million, consisting of the rebranding of our trade name, severance, asset impairments, facility-related and other costs.  We recognized restructuring charges of $8 million for the three months ended September 30, 2015,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For the three months ended September 30, 2015 and June 30, 2015, merger and strategic initiatives expense primarily related to certain strategic initiatives and our acquisition of Dorsey, Wright &amp; Associates, LLC.  For the three months ended September 30, 2014, merger and strategic initiatives expense primarily related to our acquisition of the Investor Relations, Public Relations and Multimedia Solutions businesses of Thomson Reuters, or the TR Corporate businesses, and other strategic initiatives.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In March 2015, we established a loss reserve of $31 million for litigation arising from the Facebook IPO in May 2012, which was recorded in general, administrative and other expense.  The reserve is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represents amounts reimbursed by applicable insurance coverage.  Nasdaq anticipates that some or all of remaining amounts paid from the loss reserve will be reimbursed by applicable insurance coverage.</a:t>
          </a:r>
        </a:p>
        <a:p>
          <a:endParaRPr lang="en-US"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9</xdr:row>
      <xdr:rowOff>57150</xdr:rowOff>
    </xdr:from>
    <xdr:to>
      <xdr:col>6</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33867</xdr:colOff>
      <xdr:row>30</xdr:row>
      <xdr:rowOff>152401</xdr:rowOff>
    </xdr:from>
    <xdr:to>
      <xdr:col>6</xdr:col>
      <xdr:colOff>1236133</xdr:colOff>
      <xdr:row>68</xdr:row>
      <xdr:rowOff>135468</xdr:rowOff>
    </xdr:to>
    <xdr:sp macro="" textlink="">
      <xdr:nvSpPr>
        <xdr:cNvPr id="1892" name="TextBox 1891"/>
        <xdr:cNvSpPr txBox="1"/>
      </xdr:nvSpPr>
      <xdr:spPr>
        <a:xfrm>
          <a:off x="33867" y="5909734"/>
          <a:ext cx="10176933" cy="550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$188 million, consisting of the rebranding of our trade name, severance, asset impairments, facility-related and other costs.  We recognized restructuring charges of $8 million for the three months ended September 30, 2015,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For the three months ended September 30, 2015 and June 30, 2015, merger and strategic initiatives expense primarily related to certain strategic initiatives and our acquisition of Dorsey, Wright &amp; Associates, LLC.  For the three months ended September 30, 2014, merger and strategic initiatives expense primarily related to our acquisition of</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the TR Corporate businesses and other strategic initiatives.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In March 2015, we established a loss reserve of $31 million for litigation arising from the Facebook IPO in May 2012,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which was recorded in general, administrative and other expense.  The reserve is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represents amounts reimbursed by applicable insurance coverage.  Nasdaq anticipates that some or all of remaining amounts paid from the loss reserve will be reimbursed by applicable insurance coverage.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Non-GAAP operating margin equals non-GAAP operating income divided by total revenues less transaction-based expenses.</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10</xdr:row>
      <xdr:rowOff>76760</xdr:rowOff>
    </xdr:from>
    <xdr:to>
      <xdr:col>4</xdr:col>
      <xdr:colOff>43143</xdr:colOff>
      <xdr:row>11</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10</xdr:row>
      <xdr:rowOff>2354</xdr:rowOff>
    </xdr:from>
    <xdr:to>
      <xdr:col>4</xdr:col>
      <xdr:colOff>177613</xdr:colOff>
      <xdr:row>10</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10</xdr:row>
      <xdr:rowOff>76760</xdr:rowOff>
    </xdr:from>
    <xdr:to>
      <xdr:col>4</xdr:col>
      <xdr:colOff>43143</xdr:colOff>
      <xdr:row>11</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10</xdr:row>
      <xdr:rowOff>2354</xdr:rowOff>
    </xdr:from>
    <xdr:to>
      <xdr:col>4</xdr:col>
      <xdr:colOff>177613</xdr:colOff>
      <xdr:row>10</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50800</xdr:colOff>
      <xdr:row>25</xdr:row>
      <xdr:rowOff>25399</xdr:rowOff>
    </xdr:from>
    <xdr:to>
      <xdr:col>6</xdr:col>
      <xdr:colOff>1532467</xdr:colOff>
      <xdr:row>59</xdr:row>
      <xdr:rowOff>16934</xdr:rowOff>
    </xdr:to>
    <xdr:sp macro="" textlink="">
      <xdr:nvSpPr>
        <xdr:cNvPr id="2" name="TextBox 1"/>
        <xdr:cNvSpPr txBox="1"/>
      </xdr:nvSpPr>
      <xdr:spPr>
        <a:xfrm>
          <a:off x="50800" y="4707466"/>
          <a:ext cx="8822267" cy="546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$188 million, consisting of the rebranding of our trade name, severance, asset impairments, facility-related and other costs.  We recognized restructuring charges of $8 million for the three months ended September 30, 2015,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For the three months ended September 30, 2015 and June 30, 2015, merger and strategic initiatives expense primarily related to certain strategic initiatives and our acquisition of Dorsey, Wright &amp; Associates, LLC.  For the three months ended September 30, 2014, merger and strategic initiatives expense primarily related to our acquisition of the TR Corporate businesses and other strategic initiatives.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In March 2015, we established a loss reserve of $31 million for litigation arising from the Facebook IPO in May 2012, which was recorded in general, administrative and other expense.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reserve is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represents amounts reimbursed by applicable insurance coverage.  Nasdaq anticipates that some or all of remaining amounts paid from the loss reserve will be reimbursed by applicable insurance coverage.</a:t>
          </a:r>
        </a:p>
        <a:p>
          <a:endParaRPr lang="en-US"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67</xdr:row>
      <xdr:rowOff>114301</xdr:rowOff>
    </xdr:from>
    <xdr:ext cx="9304244" cy="1945224"/>
    <xdr:sp macro="" textlink="">
      <xdr:nvSpPr>
        <xdr:cNvPr id="2" name="Text Box 1"/>
        <xdr:cNvSpPr txBox="1">
          <a:spLocks noChangeArrowheads="1"/>
        </xdr:cNvSpPr>
      </xdr:nvSpPr>
      <xdr:spPr bwMode="auto">
        <a:xfrm>
          <a:off x="224790" y="11178541"/>
          <a:ext cx="9304244"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Finnish option contracts traded on EUREX Group.</a:t>
          </a:r>
        </a:p>
        <a:p>
          <a:pPr algn="l" rtl="0">
            <a:defRPr sz="1000"/>
          </a:pPr>
          <a:r>
            <a:rPr lang="en-US" sz="800" b="0" i="0" u="none" strike="noStrike" baseline="0">
              <a:solidFill>
                <a:srgbClr val="000000"/>
              </a:solidFill>
              <a:latin typeface="Verdana" pitchFamily="34" charset="0"/>
            </a:rPr>
            <a:t>(2)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(3)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(4)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(5)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(6)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(7)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(8) Represents assets under management in licensed exchange traded products.</a:t>
          </a:r>
        </a:p>
        <a:p>
          <a:pPr algn="l" rtl="0">
            <a:defRPr sz="1000"/>
          </a:pPr>
          <a:r>
            <a:rPr lang="en-US" sz="800" b="0" i="0" u="none" strike="noStrike" baseline="0">
              <a:solidFill>
                <a:srgbClr val="000000"/>
              </a:solidFill>
              <a:latin typeface="Verdana" pitchFamily="34" charset="0"/>
            </a:rPr>
            <a:t>(9) Total contract value of orders signed during the period. </a:t>
          </a:r>
        </a:p>
        <a:p>
          <a:pPr algn="l" rtl="0">
            <a:defRPr sz="1000"/>
          </a:pPr>
          <a:r>
            <a:rPr lang="en-US" sz="800" b="0" i="0" u="none" strike="noStrike" baseline="0">
              <a:solidFill>
                <a:srgbClr val="000000"/>
              </a:solidFill>
              <a:latin typeface="Verdana" pitchFamily="34" charset="0"/>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showGridLines="0" tabSelected="1" topLeftCell="A7" zoomScale="80" zoomScaleNormal="80" zoomScaleSheetLayoutView="80" workbookViewId="0">
      <selection activeCell="C57" sqref="C57"/>
    </sheetView>
  </sheetViews>
  <sheetFormatPr defaultColWidth="11.28515625" defaultRowHeight="12.75"/>
  <cols>
    <col min="1" max="1" width="61.5703125" style="25" customWidth="1"/>
    <col min="2" max="2" width="3.5703125" style="15" customWidth="1"/>
    <col min="3" max="3" width="19.140625" style="15" customWidth="1"/>
    <col min="4" max="4" width="2.5703125" style="15" customWidth="1"/>
    <col min="5" max="5" width="19.140625" style="15" customWidth="1"/>
    <col min="6" max="6" width="2.5703125" style="15" customWidth="1"/>
    <col min="7" max="7" width="19.140625" style="15" customWidth="1"/>
    <col min="8" max="8" width="2.5703125" style="15" customWidth="1"/>
    <col min="9" max="228" width="11.28515625" style="25"/>
    <col min="229" max="229" width="61.5703125" style="25" customWidth="1"/>
    <col min="230" max="230" width="2.5703125" style="25" customWidth="1"/>
    <col min="231" max="231" width="13.7109375" style="25" bestFit="1" customWidth="1"/>
    <col min="232" max="232" width="1.7109375" style="25" customWidth="1"/>
    <col min="233" max="233" width="14.42578125" style="25" bestFit="1" customWidth="1"/>
    <col min="234" max="234" width="1.42578125" style="25" customWidth="1"/>
    <col min="235" max="235" width="14.42578125" style="25" bestFit="1" customWidth="1"/>
    <col min="236" max="236" width="1.7109375" style="25" customWidth="1"/>
    <col min="237" max="237" width="13.7109375" style="25" bestFit="1" customWidth="1"/>
    <col min="238" max="238" width="1.7109375" style="25" customWidth="1"/>
    <col min="239" max="239" width="13" style="25" bestFit="1" customWidth="1"/>
    <col min="240" max="484" width="11.28515625" style="25"/>
    <col min="485" max="485" width="61.5703125" style="25" customWidth="1"/>
    <col min="486" max="486" width="2.5703125" style="25" customWidth="1"/>
    <col min="487" max="487" width="13.7109375" style="25" bestFit="1" customWidth="1"/>
    <col min="488" max="488" width="1.7109375" style="25" customWidth="1"/>
    <col min="489" max="489" width="14.42578125" style="25" bestFit="1" customWidth="1"/>
    <col min="490" max="490" width="1.42578125" style="25" customWidth="1"/>
    <col min="491" max="491" width="14.42578125" style="25" bestFit="1" customWidth="1"/>
    <col min="492" max="492" width="1.7109375" style="25" customWidth="1"/>
    <col min="493" max="493" width="13.7109375" style="25" bestFit="1" customWidth="1"/>
    <col min="494" max="494" width="1.7109375" style="25" customWidth="1"/>
    <col min="495" max="495" width="13" style="25" bestFit="1" customWidth="1"/>
    <col min="496" max="740" width="11.28515625" style="25"/>
    <col min="741" max="741" width="61.5703125" style="25" customWidth="1"/>
    <col min="742" max="742" width="2.5703125" style="25" customWidth="1"/>
    <col min="743" max="743" width="13.7109375" style="25" bestFit="1" customWidth="1"/>
    <col min="744" max="744" width="1.7109375" style="25" customWidth="1"/>
    <col min="745" max="745" width="14.42578125" style="25" bestFit="1" customWidth="1"/>
    <col min="746" max="746" width="1.42578125" style="25" customWidth="1"/>
    <col min="747" max="747" width="14.42578125" style="25" bestFit="1" customWidth="1"/>
    <col min="748" max="748" width="1.7109375" style="25" customWidth="1"/>
    <col min="749" max="749" width="13.7109375" style="25" bestFit="1" customWidth="1"/>
    <col min="750" max="750" width="1.7109375" style="25" customWidth="1"/>
    <col min="751" max="751" width="13" style="25" bestFit="1" customWidth="1"/>
    <col min="752" max="996" width="11.28515625" style="25"/>
    <col min="997" max="997" width="61.5703125" style="25" customWidth="1"/>
    <col min="998" max="998" width="2.5703125" style="25" customWidth="1"/>
    <col min="999" max="999" width="13.7109375" style="25" bestFit="1" customWidth="1"/>
    <col min="1000" max="1000" width="1.7109375" style="25" customWidth="1"/>
    <col min="1001" max="1001" width="14.42578125" style="25" bestFit="1" customWidth="1"/>
    <col min="1002" max="1002" width="1.42578125" style="25" customWidth="1"/>
    <col min="1003" max="1003" width="14.42578125" style="25" bestFit="1" customWidth="1"/>
    <col min="1004" max="1004" width="1.7109375" style="25" customWidth="1"/>
    <col min="1005" max="1005" width="13.7109375" style="25" bestFit="1" customWidth="1"/>
    <col min="1006" max="1006" width="1.7109375" style="25" customWidth="1"/>
    <col min="1007" max="1007" width="13" style="25" bestFit="1" customWidth="1"/>
    <col min="1008" max="1252" width="11.28515625" style="25"/>
    <col min="1253" max="1253" width="61.5703125" style="25" customWidth="1"/>
    <col min="1254" max="1254" width="2.5703125" style="25" customWidth="1"/>
    <col min="1255" max="1255" width="13.7109375" style="25" bestFit="1" customWidth="1"/>
    <col min="1256" max="1256" width="1.7109375" style="25" customWidth="1"/>
    <col min="1257" max="1257" width="14.42578125" style="25" bestFit="1" customWidth="1"/>
    <col min="1258" max="1258" width="1.42578125" style="25" customWidth="1"/>
    <col min="1259" max="1259" width="14.42578125" style="25" bestFit="1" customWidth="1"/>
    <col min="1260" max="1260" width="1.7109375" style="25" customWidth="1"/>
    <col min="1261" max="1261" width="13.7109375" style="25" bestFit="1" customWidth="1"/>
    <col min="1262" max="1262" width="1.7109375" style="25" customWidth="1"/>
    <col min="1263" max="1263" width="13" style="25" bestFit="1" customWidth="1"/>
    <col min="1264" max="1508" width="11.28515625" style="25"/>
    <col min="1509" max="1509" width="61.5703125" style="25" customWidth="1"/>
    <col min="1510" max="1510" width="2.5703125" style="25" customWidth="1"/>
    <col min="1511" max="1511" width="13.7109375" style="25" bestFit="1" customWidth="1"/>
    <col min="1512" max="1512" width="1.7109375" style="25" customWidth="1"/>
    <col min="1513" max="1513" width="14.42578125" style="25" bestFit="1" customWidth="1"/>
    <col min="1514" max="1514" width="1.42578125" style="25" customWidth="1"/>
    <col min="1515" max="1515" width="14.42578125" style="25" bestFit="1" customWidth="1"/>
    <col min="1516" max="1516" width="1.7109375" style="25" customWidth="1"/>
    <col min="1517" max="1517" width="13.7109375" style="25" bestFit="1" customWidth="1"/>
    <col min="1518" max="1518" width="1.7109375" style="25" customWidth="1"/>
    <col min="1519" max="1519" width="13" style="25" bestFit="1" customWidth="1"/>
    <col min="1520" max="1764" width="11.28515625" style="25"/>
    <col min="1765" max="1765" width="61.5703125" style="25" customWidth="1"/>
    <col min="1766" max="1766" width="2.5703125" style="25" customWidth="1"/>
    <col min="1767" max="1767" width="13.7109375" style="25" bestFit="1" customWidth="1"/>
    <col min="1768" max="1768" width="1.7109375" style="25" customWidth="1"/>
    <col min="1769" max="1769" width="14.42578125" style="25" bestFit="1" customWidth="1"/>
    <col min="1770" max="1770" width="1.42578125" style="25" customWidth="1"/>
    <col min="1771" max="1771" width="14.42578125" style="25" bestFit="1" customWidth="1"/>
    <col min="1772" max="1772" width="1.7109375" style="25" customWidth="1"/>
    <col min="1773" max="1773" width="13.7109375" style="25" bestFit="1" customWidth="1"/>
    <col min="1774" max="1774" width="1.7109375" style="25" customWidth="1"/>
    <col min="1775" max="1775" width="13" style="25" bestFit="1" customWidth="1"/>
    <col min="1776" max="2020" width="11.28515625" style="25"/>
    <col min="2021" max="2021" width="61.5703125" style="25" customWidth="1"/>
    <col min="2022" max="2022" width="2.5703125" style="25" customWidth="1"/>
    <col min="2023" max="2023" width="13.7109375" style="25" bestFit="1" customWidth="1"/>
    <col min="2024" max="2024" width="1.7109375" style="25" customWidth="1"/>
    <col min="2025" max="2025" width="14.42578125" style="25" bestFit="1" customWidth="1"/>
    <col min="2026" max="2026" width="1.42578125" style="25" customWidth="1"/>
    <col min="2027" max="2027" width="14.42578125" style="25" bestFit="1" customWidth="1"/>
    <col min="2028" max="2028" width="1.7109375" style="25" customWidth="1"/>
    <col min="2029" max="2029" width="13.7109375" style="25" bestFit="1" customWidth="1"/>
    <col min="2030" max="2030" width="1.7109375" style="25" customWidth="1"/>
    <col min="2031" max="2031" width="13" style="25" bestFit="1" customWidth="1"/>
    <col min="2032" max="2276" width="11.28515625" style="25"/>
    <col min="2277" max="2277" width="61.5703125" style="25" customWidth="1"/>
    <col min="2278" max="2278" width="2.5703125" style="25" customWidth="1"/>
    <col min="2279" max="2279" width="13.7109375" style="25" bestFit="1" customWidth="1"/>
    <col min="2280" max="2280" width="1.7109375" style="25" customWidth="1"/>
    <col min="2281" max="2281" width="14.42578125" style="25" bestFit="1" customWidth="1"/>
    <col min="2282" max="2282" width="1.42578125" style="25" customWidth="1"/>
    <col min="2283" max="2283" width="14.42578125" style="25" bestFit="1" customWidth="1"/>
    <col min="2284" max="2284" width="1.7109375" style="25" customWidth="1"/>
    <col min="2285" max="2285" width="13.7109375" style="25" bestFit="1" customWidth="1"/>
    <col min="2286" max="2286" width="1.7109375" style="25" customWidth="1"/>
    <col min="2287" max="2287" width="13" style="25" bestFit="1" customWidth="1"/>
    <col min="2288" max="2532" width="11.28515625" style="25"/>
    <col min="2533" max="2533" width="61.5703125" style="25" customWidth="1"/>
    <col min="2534" max="2534" width="2.5703125" style="25" customWidth="1"/>
    <col min="2535" max="2535" width="13.7109375" style="25" bestFit="1" customWidth="1"/>
    <col min="2536" max="2536" width="1.7109375" style="25" customWidth="1"/>
    <col min="2537" max="2537" width="14.42578125" style="25" bestFit="1" customWidth="1"/>
    <col min="2538" max="2538" width="1.42578125" style="25" customWidth="1"/>
    <col min="2539" max="2539" width="14.42578125" style="25" bestFit="1" customWidth="1"/>
    <col min="2540" max="2540" width="1.7109375" style="25" customWidth="1"/>
    <col min="2541" max="2541" width="13.7109375" style="25" bestFit="1" customWidth="1"/>
    <col min="2542" max="2542" width="1.7109375" style="25" customWidth="1"/>
    <col min="2543" max="2543" width="13" style="25" bestFit="1" customWidth="1"/>
    <col min="2544" max="2788" width="11.28515625" style="25"/>
    <col min="2789" max="2789" width="61.5703125" style="25" customWidth="1"/>
    <col min="2790" max="2790" width="2.5703125" style="25" customWidth="1"/>
    <col min="2791" max="2791" width="13.7109375" style="25" bestFit="1" customWidth="1"/>
    <col min="2792" max="2792" width="1.7109375" style="25" customWidth="1"/>
    <col min="2793" max="2793" width="14.42578125" style="25" bestFit="1" customWidth="1"/>
    <col min="2794" max="2794" width="1.42578125" style="25" customWidth="1"/>
    <col min="2795" max="2795" width="14.42578125" style="25" bestFit="1" customWidth="1"/>
    <col min="2796" max="2796" width="1.7109375" style="25" customWidth="1"/>
    <col min="2797" max="2797" width="13.7109375" style="25" bestFit="1" customWidth="1"/>
    <col min="2798" max="2798" width="1.7109375" style="25" customWidth="1"/>
    <col min="2799" max="2799" width="13" style="25" bestFit="1" customWidth="1"/>
    <col min="2800" max="3044" width="11.28515625" style="25"/>
    <col min="3045" max="3045" width="61.5703125" style="25" customWidth="1"/>
    <col min="3046" max="3046" width="2.5703125" style="25" customWidth="1"/>
    <col min="3047" max="3047" width="13.7109375" style="25" bestFit="1" customWidth="1"/>
    <col min="3048" max="3048" width="1.7109375" style="25" customWidth="1"/>
    <col min="3049" max="3049" width="14.42578125" style="25" bestFit="1" customWidth="1"/>
    <col min="3050" max="3050" width="1.42578125" style="25" customWidth="1"/>
    <col min="3051" max="3051" width="14.42578125" style="25" bestFit="1" customWidth="1"/>
    <col min="3052" max="3052" width="1.7109375" style="25" customWidth="1"/>
    <col min="3053" max="3053" width="13.7109375" style="25" bestFit="1" customWidth="1"/>
    <col min="3054" max="3054" width="1.7109375" style="25" customWidth="1"/>
    <col min="3055" max="3055" width="13" style="25" bestFit="1" customWidth="1"/>
    <col min="3056" max="3300" width="11.28515625" style="25"/>
    <col min="3301" max="3301" width="61.5703125" style="25" customWidth="1"/>
    <col min="3302" max="3302" width="2.5703125" style="25" customWidth="1"/>
    <col min="3303" max="3303" width="13.7109375" style="25" bestFit="1" customWidth="1"/>
    <col min="3304" max="3304" width="1.7109375" style="25" customWidth="1"/>
    <col min="3305" max="3305" width="14.42578125" style="25" bestFit="1" customWidth="1"/>
    <col min="3306" max="3306" width="1.42578125" style="25" customWidth="1"/>
    <col min="3307" max="3307" width="14.42578125" style="25" bestFit="1" customWidth="1"/>
    <col min="3308" max="3308" width="1.7109375" style="25" customWidth="1"/>
    <col min="3309" max="3309" width="13.7109375" style="25" bestFit="1" customWidth="1"/>
    <col min="3310" max="3310" width="1.7109375" style="25" customWidth="1"/>
    <col min="3311" max="3311" width="13" style="25" bestFit="1" customWidth="1"/>
    <col min="3312" max="3556" width="11.28515625" style="25"/>
    <col min="3557" max="3557" width="61.5703125" style="25" customWidth="1"/>
    <col min="3558" max="3558" width="2.5703125" style="25" customWidth="1"/>
    <col min="3559" max="3559" width="13.7109375" style="25" bestFit="1" customWidth="1"/>
    <col min="3560" max="3560" width="1.7109375" style="25" customWidth="1"/>
    <col min="3561" max="3561" width="14.42578125" style="25" bestFit="1" customWidth="1"/>
    <col min="3562" max="3562" width="1.42578125" style="25" customWidth="1"/>
    <col min="3563" max="3563" width="14.42578125" style="25" bestFit="1" customWidth="1"/>
    <col min="3564" max="3564" width="1.7109375" style="25" customWidth="1"/>
    <col min="3565" max="3565" width="13.7109375" style="25" bestFit="1" customWidth="1"/>
    <col min="3566" max="3566" width="1.7109375" style="25" customWidth="1"/>
    <col min="3567" max="3567" width="13" style="25" bestFit="1" customWidth="1"/>
    <col min="3568" max="3812" width="11.28515625" style="25"/>
    <col min="3813" max="3813" width="61.5703125" style="25" customWidth="1"/>
    <col min="3814" max="3814" width="2.5703125" style="25" customWidth="1"/>
    <col min="3815" max="3815" width="13.7109375" style="25" bestFit="1" customWidth="1"/>
    <col min="3816" max="3816" width="1.7109375" style="25" customWidth="1"/>
    <col min="3817" max="3817" width="14.42578125" style="25" bestFit="1" customWidth="1"/>
    <col min="3818" max="3818" width="1.42578125" style="25" customWidth="1"/>
    <col min="3819" max="3819" width="14.42578125" style="25" bestFit="1" customWidth="1"/>
    <col min="3820" max="3820" width="1.7109375" style="25" customWidth="1"/>
    <col min="3821" max="3821" width="13.7109375" style="25" bestFit="1" customWidth="1"/>
    <col min="3822" max="3822" width="1.7109375" style="25" customWidth="1"/>
    <col min="3823" max="3823" width="13" style="25" bestFit="1" customWidth="1"/>
    <col min="3824" max="4068" width="11.28515625" style="25"/>
    <col min="4069" max="4069" width="61.5703125" style="25" customWidth="1"/>
    <col min="4070" max="4070" width="2.5703125" style="25" customWidth="1"/>
    <col min="4071" max="4071" width="13.7109375" style="25" bestFit="1" customWidth="1"/>
    <col min="4072" max="4072" width="1.7109375" style="25" customWidth="1"/>
    <col min="4073" max="4073" width="14.42578125" style="25" bestFit="1" customWidth="1"/>
    <col min="4074" max="4074" width="1.42578125" style="25" customWidth="1"/>
    <col min="4075" max="4075" width="14.42578125" style="25" bestFit="1" customWidth="1"/>
    <col min="4076" max="4076" width="1.7109375" style="25" customWidth="1"/>
    <col min="4077" max="4077" width="13.7109375" style="25" bestFit="1" customWidth="1"/>
    <col min="4078" max="4078" width="1.7109375" style="25" customWidth="1"/>
    <col min="4079" max="4079" width="13" style="25" bestFit="1" customWidth="1"/>
    <col min="4080" max="4324" width="11.28515625" style="25"/>
    <col min="4325" max="4325" width="61.5703125" style="25" customWidth="1"/>
    <col min="4326" max="4326" width="2.5703125" style="25" customWidth="1"/>
    <col min="4327" max="4327" width="13.7109375" style="25" bestFit="1" customWidth="1"/>
    <col min="4328" max="4328" width="1.7109375" style="25" customWidth="1"/>
    <col min="4329" max="4329" width="14.42578125" style="25" bestFit="1" customWidth="1"/>
    <col min="4330" max="4330" width="1.42578125" style="25" customWidth="1"/>
    <col min="4331" max="4331" width="14.42578125" style="25" bestFit="1" customWidth="1"/>
    <col min="4332" max="4332" width="1.7109375" style="25" customWidth="1"/>
    <col min="4333" max="4333" width="13.7109375" style="25" bestFit="1" customWidth="1"/>
    <col min="4334" max="4334" width="1.7109375" style="25" customWidth="1"/>
    <col min="4335" max="4335" width="13" style="25" bestFit="1" customWidth="1"/>
    <col min="4336" max="4580" width="11.28515625" style="25"/>
    <col min="4581" max="4581" width="61.5703125" style="25" customWidth="1"/>
    <col min="4582" max="4582" width="2.5703125" style="25" customWidth="1"/>
    <col min="4583" max="4583" width="13.7109375" style="25" bestFit="1" customWidth="1"/>
    <col min="4584" max="4584" width="1.7109375" style="25" customWidth="1"/>
    <col min="4585" max="4585" width="14.42578125" style="25" bestFit="1" customWidth="1"/>
    <col min="4586" max="4586" width="1.42578125" style="25" customWidth="1"/>
    <col min="4587" max="4587" width="14.42578125" style="25" bestFit="1" customWidth="1"/>
    <col min="4588" max="4588" width="1.7109375" style="25" customWidth="1"/>
    <col min="4589" max="4589" width="13.7109375" style="25" bestFit="1" customWidth="1"/>
    <col min="4590" max="4590" width="1.7109375" style="25" customWidth="1"/>
    <col min="4591" max="4591" width="13" style="25" bestFit="1" customWidth="1"/>
    <col min="4592" max="4836" width="11.28515625" style="25"/>
    <col min="4837" max="4837" width="61.5703125" style="25" customWidth="1"/>
    <col min="4838" max="4838" width="2.5703125" style="25" customWidth="1"/>
    <col min="4839" max="4839" width="13.7109375" style="25" bestFit="1" customWidth="1"/>
    <col min="4840" max="4840" width="1.7109375" style="25" customWidth="1"/>
    <col min="4841" max="4841" width="14.42578125" style="25" bestFit="1" customWidth="1"/>
    <col min="4842" max="4842" width="1.42578125" style="25" customWidth="1"/>
    <col min="4843" max="4843" width="14.42578125" style="25" bestFit="1" customWidth="1"/>
    <col min="4844" max="4844" width="1.7109375" style="25" customWidth="1"/>
    <col min="4845" max="4845" width="13.7109375" style="25" bestFit="1" customWidth="1"/>
    <col min="4846" max="4846" width="1.7109375" style="25" customWidth="1"/>
    <col min="4847" max="4847" width="13" style="25" bestFit="1" customWidth="1"/>
    <col min="4848" max="5092" width="11.28515625" style="25"/>
    <col min="5093" max="5093" width="61.5703125" style="25" customWidth="1"/>
    <col min="5094" max="5094" width="2.5703125" style="25" customWidth="1"/>
    <col min="5095" max="5095" width="13.7109375" style="25" bestFit="1" customWidth="1"/>
    <col min="5096" max="5096" width="1.7109375" style="25" customWidth="1"/>
    <col min="5097" max="5097" width="14.42578125" style="25" bestFit="1" customWidth="1"/>
    <col min="5098" max="5098" width="1.42578125" style="25" customWidth="1"/>
    <col min="5099" max="5099" width="14.42578125" style="25" bestFit="1" customWidth="1"/>
    <col min="5100" max="5100" width="1.7109375" style="25" customWidth="1"/>
    <col min="5101" max="5101" width="13.7109375" style="25" bestFit="1" customWidth="1"/>
    <col min="5102" max="5102" width="1.7109375" style="25" customWidth="1"/>
    <col min="5103" max="5103" width="13" style="25" bestFit="1" customWidth="1"/>
    <col min="5104" max="5348" width="11.28515625" style="25"/>
    <col min="5349" max="5349" width="61.5703125" style="25" customWidth="1"/>
    <col min="5350" max="5350" width="2.5703125" style="25" customWidth="1"/>
    <col min="5351" max="5351" width="13.7109375" style="25" bestFit="1" customWidth="1"/>
    <col min="5352" max="5352" width="1.7109375" style="25" customWidth="1"/>
    <col min="5353" max="5353" width="14.42578125" style="25" bestFit="1" customWidth="1"/>
    <col min="5354" max="5354" width="1.42578125" style="25" customWidth="1"/>
    <col min="5355" max="5355" width="14.42578125" style="25" bestFit="1" customWidth="1"/>
    <col min="5356" max="5356" width="1.7109375" style="25" customWidth="1"/>
    <col min="5357" max="5357" width="13.7109375" style="25" bestFit="1" customWidth="1"/>
    <col min="5358" max="5358" width="1.7109375" style="25" customWidth="1"/>
    <col min="5359" max="5359" width="13" style="25" bestFit="1" customWidth="1"/>
    <col min="5360" max="5604" width="11.28515625" style="25"/>
    <col min="5605" max="5605" width="61.5703125" style="25" customWidth="1"/>
    <col min="5606" max="5606" width="2.5703125" style="25" customWidth="1"/>
    <col min="5607" max="5607" width="13.7109375" style="25" bestFit="1" customWidth="1"/>
    <col min="5608" max="5608" width="1.7109375" style="25" customWidth="1"/>
    <col min="5609" max="5609" width="14.42578125" style="25" bestFit="1" customWidth="1"/>
    <col min="5610" max="5610" width="1.42578125" style="25" customWidth="1"/>
    <col min="5611" max="5611" width="14.42578125" style="25" bestFit="1" customWidth="1"/>
    <col min="5612" max="5612" width="1.7109375" style="25" customWidth="1"/>
    <col min="5613" max="5613" width="13.7109375" style="25" bestFit="1" customWidth="1"/>
    <col min="5614" max="5614" width="1.7109375" style="25" customWidth="1"/>
    <col min="5615" max="5615" width="13" style="25" bestFit="1" customWidth="1"/>
    <col min="5616" max="5860" width="11.28515625" style="25"/>
    <col min="5861" max="5861" width="61.5703125" style="25" customWidth="1"/>
    <col min="5862" max="5862" width="2.5703125" style="25" customWidth="1"/>
    <col min="5863" max="5863" width="13.7109375" style="25" bestFit="1" customWidth="1"/>
    <col min="5864" max="5864" width="1.7109375" style="25" customWidth="1"/>
    <col min="5865" max="5865" width="14.42578125" style="25" bestFit="1" customWidth="1"/>
    <col min="5866" max="5866" width="1.42578125" style="25" customWidth="1"/>
    <col min="5867" max="5867" width="14.42578125" style="25" bestFit="1" customWidth="1"/>
    <col min="5868" max="5868" width="1.7109375" style="25" customWidth="1"/>
    <col min="5869" max="5869" width="13.7109375" style="25" bestFit="1" customWidth="1"/>
    <col min="5870" max="5870" width="1.7109375" style="25" customWidth="1"/>
    <col min="5871" max="5871" width="13" style="25" bestFit="1" customWidth="1"/>
    <col min="5872" max="6116" width="11.28515625" style="25"/>
    <col min="6117" max="6117" width="61.5703125" style="25" customWidth="1"/>
    <col min="6118" max="6118" width="2.5703125" style="25" customWidth="1"/>
    <col min="6119" max="6119" width="13.7109375" style="25" bestFit="1" customWidth="1"/>
    <col min="6120" max="6120" width="1.7109375" style="25" customWidth="1"/>
    <col min="6121" max="6121" width="14.42578125" style="25" bestFit="1" customWidth="1"/>
    <col min="6122" max="6122" width="1.42578125" style="25" customWidth="1"/>
    <col min="6123" max="6123" width="14.42578125" style="25" bestFit="1" customWidth="1"/>
    <col min="6124" max="6124" width="1.7109375" style="25" customWidth="1"/>
    <col min="6125" max="6125" width="13.7109375" style="25" bestFit="1" customWidth="1"/>
    <col min="6126" max="6126" width="1.7109375" style="25" customWidth="1"/>
    <col min="6127" max="6127" width="13" style="25" bestFit="1" customWidth="1"/>
    <col min="6128" max="6372" width="11.28515625" style="25"/>
    <col min="6373" max="6373" width="61.5703125" style="25" customWidth="1"/>
    <col min="6374" max="6374" width="2.5703125" style="25" customWidth="1"/>
    <col min="6375" max="6375" width="13.7109375" style="25" bestFit="1" customWidth="1"/>
    <col min="6376" max="6376" width="1.7109375" style="25" customWidth="1"/>
    <col min="6377" max="6377" width="14.42578125" style="25" bestFit="1" customWidth="1"/>
    <col min="6378" max="6378" width="1.42578125" style="25" customWidth="1"/>
    <col min="6379" max="6379" width="14.42578125" style="25" bestFit="1" customWidth="1"/>
    <col min="6380" max="6380" width="1.7109375" style="25" customWidth="1"/>
    <col min="6381" max="6381" width="13.7109375" style="25" bestFit="1" customWidth="1"/>
    <col min="6382" max="6382" width="1.7109375" style="25" customWidth="1"/>
    <col min="6383" max="6383" width="13" style="25" bestFit="1" customWidth="1"/>
    <col min="6384" max="6628" width="11.28515625" style="25"/>
    <col min="6629" max="6629" width="61.5703125" style="25" customWidth="1"/>
    <col min="6630" max="6630" width="2.5703125" style="25" customWidth="1"/>
    <col min="6631" max="6631" width="13.7109375" style="25" bestFit="1" customWidth="1"/>
    <col min="6632" max="6632" width="1.7109375" style="25" customWidth="1"/>
    <col min="6633" max="6633" width="14.42578125" style="25" bestFit="1" customWidth="1"/>
    <col min="6634" max="6634" width="1.42578125" style="25" customWidth="1"/>
    <col min="6635" max="6635" width="14.42578125" style="25" bestFit="1" customWidth="1"/>
    <col min="6636" max="6636" width="1.7109375" style="25" customWidth="1"/>
    <col min="6637" max="6637" width="13.7109375" style="25" bestFit="1" customWidth="1"/>
    <col min="6638" max="6638" width="1.7109375" style="25" customWidth="1"/>
    <col min="6639" max="6639" width="13" style="25" bestFit="1" customWidth="1"/>
    <col min="6640" max="6884" width="11.28515625" style="25"/>
    <col min="6885" max="6885" width="61.5703125" style="25" customWidth="1"/>
    <col min="6886" max="6886" width="2.5703125" style="25" customWidth="1"/>
    <col min="6887" max="6887" width="13.7109375" style="25" bestFit="1" customWidth="1"/>
    <col min="6888" max="6888" width="1.7109375" style="25" customWidth="1"/>
    <col min="6889" max="6889" width="14.42578125" style="25" bestFit="1" customWidth="1"/>
    <col min="6890" max="6890" width="1.42578125" style="25" customWidth="1"/>
    <col min="6891" max="6891" width="14.42578125" style="25" bestFit="1" customWidth="1"/>
    <col min="6892" max="6892" width="1.7109375" style="25" customWidth="1"/>
    <col min="6893" max="6893" width="13.7109375" style="25" bestFit="1" customWidth="1"/>
    <col min="6894" max="6894" width="1.7109375" style="25" customWidth="1"/>
    <col min="6895" max="6895" width="13" style="25" bestFit="1" customWidth="1"/>
    <col min="6896" max="7140" width="11.28515625" style="25"/>
    <col min="7141" max="7141" width="61.5703125" style="25" customWidth="1"/>
    <col min="7142" max="7142" width="2.5703125" style="25" customWidth="1"/>
    <col min="7143" max="7143" width="13.7109375" style="25" bestFit="1" customWidth="1"/>
    <col min="7144" max="7144" width="1.7109375" style="25" customWidth="1"/>
    <col min="7145" max="7145" width="14.42578125" style="25" bestFit="1" customWidth="1"/>
    <col min="7146" max="7146" width="1.42578125" style="25" customWidth="1"/>
    <col min="7147" max="7147" width="14.42578125" style="25" bestFit="1" customWidth="1"/>
    <col min="7148" max="7148" width="1.7109375" style="25" customWidth="1"/>
    <col min="7149" max="7149" width="13.7109375" style="25" bestFit="1" customWidth="1"/>
    <col min="7150" max="7150" width="1.7109375" style="25" customWidth="1"/>
    <col min="7151" max="7151" width="13" style="25" bestFit="1" customWidth="1"/>
    <col min="7152" max="7396" width="11.28515625" style="25"/>
    <col min="7397" max="7397" width="61.5703125" style="25" customWidth="1"/>
    <col min="7398" max="7398" width="2.5703125" style="25" customWidth="1"/>
    <col min="7399" max="7399" width="13.7109375" style="25" bestFit="1" customWidth="1"/>
    <col min="7400" max="7400" width="1.7109375" style="25" customWidth="1"/>
    <col min="7401" max="7401" width="14.42578125" style="25" bestFit="1" customWidth="1"/>
    <col min="7402" max="7402" width="1.42578125" style="25" customWidth="1"/>
    <col min="7403" max="7403" width="14.42578125" style="25" bestFit="1" customWidth="1"/>
    <col min="7404" max="7404" width="1.7109375" style="25" customWidth="1"/>
    <col min="7405" max="7405" width="13.7109375" style="25" bestFit="1" customWidth="1"/>
    <col min="7406" max="7406" width="1.7109375" style="25" customWidth="1"/>
    <col min="7407" max="7407" width="13" style="25" bestFit="1" customWidth="1"/>
    <col min="7408" max="7652" width="11.28515625" style="25"/>
    <col min="7653" max="7653" width="61.5703125" style="25" customWidth="1"/>
    <col min="7654" max="7654" width="2.5703125" style="25" customWidth="1"/>
    <col min="7655" max="7655" width="13.7109375" style="25" bestFit="1" customWidth="1"/>
    <col min="7656" max="7656" width="1.7109375" style="25" customWidth="1"/>
    <col min="7657" max="7657" width="14.42578125" style="25" bestFit="1" customWidth="1"/>
    <col min="7658" max="7658" width="1.42578125" style="25" customWidth="1"/>
    <col min="7659" max="7659" width="14.42578125" style="25" bestFit="1" customWidth="1"/>
    <col min="7660" max="7660" width="1.7109375" style="25" customWidth="1"/>
    <col min="7661" max="7661" width="13.7109375" style="25" bestFit="1" customWidth="1"/>
    <col min="7662" max="7662" width="1.7109375" style="25" customWidth="1"/>
    <col min="7663" max="7663" width="13" style="25" bestFit="1" customWidth="1"/>
    <col min="7664" max="7908" width="11.28515625" style="25"/>
    <col min="7909" max="7909" width="61.5703125" style="25" customWidth="1"/>
    <col min="7910" max="7910" width="2.5703125" style="25" customWidth="1"/>
    <col min="7911" max="7911" width="13.7109375" style="25" bestFit="1" customWidth="1"/>
    <col min="7912" max="7912" width="1.7109375" style="25" customWidth="1"/>
    <col min="7913" max="7913" width="14.42578125" style="25" bestFit="1" customWidth="1"/>
    <col min="7914" max="7914" width="1.42578125" style="25" customWidth="1"/>
    <col min="7915" max="7915" width="14.42578125" style="25" bestFit="1" customWidth="1"/>
    <col min="7916" max="7916" width="1.7109375" style="25" customWidth="1"/>
    <col min="7917" max="7917" width="13.7109375" style="25" bestFit="1" customWidth="1"/>
    <col min="7918" max="7918" width="1.7109375" style="25" customWidth="1"/>
    <col min="7919" max="7919" width="13" style="25" bestFit="1" customWidth="1"/>
    <col min="7920" max="8164" width="11.28515625" style="25"/>
    <col min="8165" max="8165" width="61.5703125" style="25" customWidth="1"/>
    <col min="8166" max="8166" width="2.5703125" style="25" customWidth="1"/>
    <col min="8167" max="8167" width="13.7109375" style="25" bestFit="1" customWidth="1"/>
    <col min="8168" max="8168" width="1.7109375" style="25" customWidth="1"/>
    <col min="8169" max="8169" width="14.42578125" style="25" bestFit="1" customWidth="1"/>
    <col min="8170" max="8170" width="1.42578125" style="25" customWidth="1"/>
    <col min="8171" max="8171" width="14.42578125" style="25" bestFit="1" customWidth="1"/>
    <col min="8172" max="8172" width="1.7109375" style="25" customWidth="1"/>
    <col min="8173" max="8173" width="13.7109375" style="25" bestFit="1" customWidth="1"/>
    <col min="8174" max="8174" width="1.7109375" style="25" customWidth="1"/>
    <col min="8175" max="8175" width="13" style="25" bestFit="1" customWidth="1"/>
    <col min="8176" max="8420" width="11.28515625" style="25"/>
    <col min="8421" max="8421" width="61.5703125" style="25" customWidth="1"/>
    <col min="8422" max="8422" width="2.5703125" style="25" customWidth="1"/>
    <col min="8423" max="8423" width="13.7109375" style="25" bestFit="1" customWidth="1"/>
    <col min="8424" max="8424" width="1.7109375" style="25" customWidth="1"/>
    <col min="8425" max="8425" width="14.42578125" style="25" bestFit="1" customWidth="1"/>
    <col min="8426" max="8426" width="1.42578125" style="25" customWidth="1"/>
    <col min="8427" max="8427" width="14.42578125" style="25" bestFit="1" customWidth="1"/>
    <col min="8428" max="8428" width="1.7109375" style="25" customWidth="1"/>
    <col min="8429" max="8429" width="13.7109375" style="25" bestFit="1" customWidth="1"/>
    <col min="8430" max="8430" width="1.7109375" style="25" customWidth="1"/>
    <col min="8431" max="8431" width="13" style="25" bestFit="1" customWidth="1"/>
    <col min="8432" max="8676" width="11.28515625" style="25"/>
    <col min="8677" max="8677" width="61.5703125" style="25" customWidth="1"/>
    <col min="8678" max="8678" width="2.5703125" style="25" customWidth="1"/>
    <col min="8679" max="8679" width="13.7109375" style="25" bestFit="1" customWidth="1"/>
    <col min="8680" max="8680" width="1.7109375" style="25" customWidth="1"/>
    <col min="8681" max="8681" width="14.42578125" style="25" bestFit="1" customWidth="1"/>
    <col min="8682" max="8682" width="1.42578125" style="25" customWidth="1"/>
    <col min="8683" max="8683" width="14.42578125" style="25" bestFit="1" customWidth="1"/>
    <col min="8684" max="8684" width="1.7109375" style="25" customWidth="1"/>
    <col min="8685" max="8685" width="13.7109375" style="25" bestFit="1" customWidth="1"/>
    <col min="8686" max="8686" width="1.7109375" style="25" customWidth="1"/>
    <col min="8687" max="8687" width="13" style="25" bestFit="1" customWidth="1"/>
    <col min="8688" max="8932" width="11.28515625" style="25"/>
    <col min="8933" max="8933" width="61.5703125" style="25" customWidth="1"/>
    <col min="8934" max="8934" width="2.5703125" style="25" customWidth="1"/>
    <col min="8935" max="8935" width="13.7109375" style="25" bestFit="1" customWidth="1"/>
    <col min="8936" max="8936" width="1.7109375" style="25" customWidth="1"/>
    <col min="8937" max="8937" width="14.42578125" style="25" bestFit="1" customWidth="1"/>
    <col min="8938" max="8938" width="1.42578125" style="25" customWidth="1"/>
    <col min="8939" max="8939" width="14.42578125" style="25" bestFit="1" customWidth="1"/>
    <col min="8940" max="8940" width="1.7109375" style="25" customWidth="1"/>
    <col min="8941" max="8941" width="13.7109375" style="25" bestFit="1" customWidth="1"/>
    <col min="8942" max="8942" width="1.7109375" style="25" customWidth="1"/>
    <col min="8943" max="8943" width="13" style="25" bestFit="1" customWidth="1"/>
    <col min="8944" max="9188" width="11.28515625" style="25"/>
    <col min="9189" max="9189" width="61.5703125" style="25" customWidth="1"/>
    <col min="9190" max="9190" width="2.5703125" style="25" customWidth="1"/>
    <col min="9191" max="9191" width="13.7109375" style="25" bestFit="1" customWidth="1"/>
    <col min="9192" max="9192" width="1.7109375" style="25" customWidth="1"/>
    <col min="9193" max="9193" width="14.42578125" style="25" bestFit="1" customWidth="1"/>
    <col min="9194" max="9194" width="1.42578125" style="25" customWidth="1"/>
    <col min="9195" max="9195" width="14.42578125" style="25" bestFit="1" customWidth="1"/>
    <col min="9196" max="9196" width="1.7109375" style="25" customWidth="1"/>
    <col min="9197" max="9197" width="13.7109375" style="25" bestFit="1" customWidth="1"/>
    <col min="9198" max="9198" width="1.7109375" style="25" customWidth="1"/>
    <col min="9199" max="9199" width="13" style="25" bestFit="1" customWidth="1"/>
    <col min="9200" max="9444" width="11.28515625" style="25"/>
    <col min="9445" max="9445" width="61.5703125" style="25" customWidth="1"/>
    <col min="9446" max="9446" width="2.5703125" style="25" customWidth="1"/>
    <col min="9447" max="9447" width="13.7109375" style="25" bestFit="1" customWidth="1"/>
    <col min="9448" max="9448" width="1.7109375" style="25" customWidth="1"/>
    <col min="9449" max="9449" width="14.42578125" style="25" bestFit="1" customWidth="1"/>
    <col min="9450" max="9450" width="1.42578125" style="25" customWidth="1"/>
    <col min="9451" max="9451" width="14.42578125" style="25" bestFit="1" customWidth="1"/>
    <col min="9452" max="9452" width="1.7109375" style="25" customWidth="1"/>
    <col min="9453" max="9453" width="13.7109375" style="25" bestFit="1" customWidth="1"/>
    <col min="9454" max="9454" width="1.7109375" style="25" customWidth="1"/>
    <col min="9455" max="9455" width="13" style="25" bestFit="1" customWidth="1"/>
    <col min="9456" max="9700" width="11.28515625" style="25"/>
    <col min="9701" max="9701" width="61.5703125" style="25" customWidth="1"/>
    <col min="9702" max="9702" width="2.5703125" style="25" customWidth="1"/>
    <col min="9703" max="9703" width="13.7109375" style="25" bestFit="1" customWidth="1"/>
    <col min="9704" max="9704" width="1.7109375" style="25" customWidth="1"/>
    <col min="9705" max="9705" width="14.42578125" style="25" bestFit="1" customWidth="1"/>
    <col min="9706" max="9706" width="1.42578125" style="25" customWidth="1"/>
    <col min="9707" max="9707" width="14.42578125" style="25" bestFit="1" customWidth="1"/>
    <col min="9708" max="9708" width="1.7109375" style="25" customWidth="1"/>
    <col min="9709" max="9709" width="13.7109375" style="25" bestFit="1" customWidth="1"/>
    <col min="9710" max="9710" width="1.7109375" style="25" customWidth="1"/>
    <col min="9711" max="9711" width="13" style="25" bestFit="1" customWidth="1"/>
    <col min="9712" max="9956" width="11.28515625" style="25"/>
    <col min="9957" max="9957" width="61.5703125" style="25" customWidth="1"/>
    <col min="9958" max="9958" width="2.5703125" style="25" customWidth="1"/>
    <col min="9959" max="9959" width="13.7109375" style="25" bestFit="1" customWidth="1"/>
    <col min="9960" max="9960" width="1.7109375" style="25" customWidth="1"/>
    <col min="9961" max="9961" width="14.42578125" style="25" bestFit="1" customWidth="1"/>
    <col min="9962" max="9962" width="1.42578125" style="25" customWidth="1"/>
    <col min="9963" max="9963" width="14.42578125" style="25" bestFit="1" customWidth="1"/>
    <col min="9964" max="9964" width="1.7109375" style="25" customWidth="1"/>
    <col min="9965" max="9965" width="13.7109375" style="25" bestFit="1" customWidth="1"/>
    <col min="9966" max="9966" width="1.7109375" style="25" customWidth="1"/>
    <col min="9967" max="9967" width="13" style="25" bestFit="1" customWidth="1"/>
    <col min="9968" max="10212" width="11.28515625" style="25"/>
    <col min="10213" max="10213" width="61.5703125" style="25" customWidth="1"/>
    <col min="10214" max="10214" width="2.5703125" style="25" customWidth="1"/>
    <col min="10215" max="10215" width="13.7109375" style="25" bestFit="1" customWidth="1"/>
    <col min="10216" max="10216" width="1.7109375" style="25" customWidth="1"/>
    <col min="10217" max="10217" width="14.42578125" style="25" bestFit="1" customWidth="1"/>
    <col min="10218" max="10218" width="1.42578125" style="25" customWidth="1"/>
    <col min="10219" max="10219" width="14.42578125" style="25" bestFit="1" customWidth="1"/>
    <col min="10220" max="10220" width="1.7109375" style="25" customWidth="1"/>
    <col min="10221" max="10221" width="13.7109375" style="25" bestFit="1" customWidth="1"/>
    <col min="10222" max="10222" width="1.7109375" style="25" customWidth="1"/>
    <col min="10223" max="10223" width="13" style="25" bestFit="1" customWidth="1"/>
    <col min="10224" max="10468" width="11.28515625" style="25"/>
    <col min="10469" max="10469" width="61.5703125" style="25" customWidth="1"/>
    <col min="10470" max="10470" width="2.5703125" style="25" customWidth="1"/>
    <col min="10471" max="10471" width="13.7109375" style="25" bestFit="1" customWidth="1"/>
    <col min="10472" max="10472" width="1.7109375" style="25" customWidth="1"/>
    <col min="10473" max="10473" width="14.42578125" style="25" bestFit="1" customWidth="1"/>
    <col min="10474" max="10474" width="1.42578125" style="25" customWidth="1"/>
    <col min="10475" max="10475" width="14.42578125" style="25" bestFit="1" customWidth="1"/>
    <col min="10476" max="10476" width="1.7109375" style="25" customWidth="1"/>
    <col min="10477" max="10477" width="13.7109375" style="25" bestFit="1" customWidth="1"/>
    <col min="10478" max="10478" width="1.7109375" style="25" customWidth="1"/>
    <col min="10479" max="10479" width="13" style="25" bestFit="1" customWidth="1"/>
    <col min="10480" max="10724" width="11.28515625" style="25"/>
    <col min="10725" max="10725" width="61.5703125" style="25" customWidth="1"/>
    <col min="10726" max="10726" width="2.5703125" style="25" customWidth="1"/>
    <col min="10727" max="10727" width="13.7109375" style="25" bestFit="1" customWidth="1"/>
    <col min="10728" max="10728" width="1.7109375" style="25" customWidth="1"/>
    <col min="10729" max="10729" width="14.42578125" style="25" bestFit="1" customWidth="1"/>
    <col min="10730" max="10730" width="1.42578125" style="25" customWidth="1"/>
    <col min="10731" max="10731" width="14.42578125" style="25" bestFit="1" customWidth="1"/>
    <col min="10732" max="10732" width="1.7109375" style="25" customWidth="1"/>
    <col min="10733" max="10733" width="13.7109375" style="25" bestFit="1" customWidth="1"/>
    <col min="10734" max="10734" width="1.7109375" style="25" customWidth="1"/>
    <col min="10735" max="10735" width="13" style="25" bestFit="1" customWidth="1"/>
    <col min="10736" max="10980" width="11.28515625" style="25"/>
    <col min="10981" max="10981" width="61.5703125" style="25" customWidth="1"/>
    <col min="10982" max="10982" width="2.5703125" style="25" customWidth="1"/>
    <col min="10983" max="10983" width="13.7109375" style="25" bestFit="1" customWidth="1"/>
    <col min="10984" max="10984" width="1.7109375" style="25" customWidth="1"/>
    <col min="10985" max="10985" width="14.42578125" style="25" bestFit="1" customWidth="1"/>
    <col min="10986" max="10986" width="1.42578125" style="25" customWidth="1"/>
    <col min="10987" max="10987" width="14.42578125" style="25" bestFit="1" customWidth="1"/>
    <col min="10988" max="10988" width="1.7109375" style="25" customWidth="1"/>
    <col min="10989" max="10989" width="13.7109375" style="25" bestFit="1" customWidth="1"/>
    <col min="10990" max="10990" width="1.7109375" style="25" customWidth="1"/>
    <col min="10991" max="10991" width="13" style="25" bestFit="1" customWidth="1"/>
    <col min="10992" max="11236" width="11.28515625" style="25"/>
    <col min="11237" max="11237" width="61.5703125" style="25" customWidth="1"/>
    <col min="11238" max="11238" width="2.5703125" style="25" customWidth="1"/>
    <col min="11239" max="11239" width="13.7109375" style="25" bestFit="1" customWidth="1"/>
    <col min="11240" max="11240" width="1.7109375" style="25" customWidth="1"/>
    <col min="11241" max="11241" width="14.42578125" style="25" bestFit="1" customWidth="1"/>
    <col min="11242" max="11242" width="1.42578125" style="25" customWidth="1"/>
    <col min="11243" max="11243" width="14.42578125" style="25" bestFit="1" customWidth="1"/>
    <col min="11244" max="11244" width="1.7109375" style="25" customWidth="1"/>
    <col min="11245" max="11245" width="13.7109375" style="25" bestFit="1" customWidth="1"/>
    <col min="11246" max="11246" width="1.7109375" style="25" customWidth="1"/>
    <col min="11247" max="11247" width="13" style="25" bestFit="1" customWidth="1"/>
    <col min="11248" max="11492" width="11.28515625" style="25"/>
    <col min="11493" max="11493" width="61.5703125" style="25" customWidth="1"/>
    <col min="11494" max="11494" width="2.5703125" style="25" customWidth="1"/>
    <col min="11495" max="11495" width="13.7109375" style="25" bestFit="1" customWidth="1"/>
    <col min="11496" max="11496" width="1.7109375" style="25" customWidth="1"/>
    <col min="11497" max="11497" width="14.42578125" style="25" bestFit="1" customWidth="1"/>
    <col min="11498" max="11498" width="1.42578125" style="25" customWidth="1"/>
    <col min="11499" max="11499" width="14.42578125" style="25" bestFit="1" customWidth="1"/>
    <col min="11500" max="11500" width="1.7109375" style="25" customWidth="1"/>
    <col min="11501" max="11501" width="13.7109375" style="25" bestFit="1" customWidth="1"/>
    <col min="11502" max="11502" width="1.7109375" style="25" customWidth="1"/>
    <col min="11503" max="11503" width="13" style="25" bestFit="1" customWidth="1"/>
    <col min="11504" max="11748" width="11.28515625" style="25"/>
    <col min="11749" max="11749" width="61.5703125" style="25" customWidth="1"/>
    <col min="11750" max="11750" width="2.5703125" style="25" customWidth="1"/>
    <col min="11751" max="11751" width="13.7109375" style="25" bestFit="1" customWidth="1"/>
    <col min="11752" max="11752" width="1.7109375" style="25" customWidth="1"/>
    <col min="11753" max="11753" width="14.42578125" style="25" bestFit="1" customWidth="1"/>
    <col min="11754" max="11754" width="1.42578125" style="25" customWidth="1"/>
    <col min="11755" max="11755" width="14.42578125" style="25" bestFit="1" customWidth="1"/>
    <col min="11756" max="11756" width="1.7109375" style="25" customWidth="1"/>
    <col min="11757" max="11757" width="13.7109375" style="25" bestFit="1" customWidth="1"/>
    <col min="11758" max="11758" width="1.7109375" style="25" customWidth="1"/>
    <col min="11759" max="11759" width="13" style="25" bestFit="1" customWidth="1"/>
    <col min="11760" max="12004" width="11.28515625" style="25"/>
    <col min="12005" max="12005" width="61.5703125" style="25" customWidth="1"/>
    <col min="12006" max="12006" width="2.5703125" style="25" customWidth="1"/>
    <col min="12007" max="12007" width="13.7109375" style="25" bestFit="1" customWidth="1"/>
    <col min="12008" max="12008" width="1.7109375" style="25" customWidth="1"/>
    <col min="12009" max="12009" width="14.42578125" style="25" bestFit="1" customWidth="1"/>
    <col min="12010" max="12010" width="1.42578125" style="25" customWidth="1"/>
    <col min="12011" max="12011" width="14.42578125" style="25" bestFit="1" customWidth="1"/>
    <col min="12012" max="12012" width="1.7109375" style="25" customWidth="1"/>
    <col min="12013" max="12013" width="13.7109375" style="25" bestFit="1" customWidth="1"/>
    <col min="12014" max="12014" width="1.7109375" style="25" customWidth="1"/>
    <col min="12015" max="12015" width="13" style="25" bestFit="1" customWidth="1"/>
    <col min="12016" max="12260" width="11.28515625" style="25"/>
    <col min="12261" max="12261" width="61.5703125" style="25" customWidth="1"/>
    <col min="12262" max="12262" width="2.5703125" style="25" customWidth="1"/>
    <col min="12263" max="12263" width="13.7109375" style="25" bestFit="1" customWidth="1"/>
    <col min="12264" max="12264" width="1.7109375" style="25" customWidth="1"/>
    <col min="12265" max="12265" width="14.42578125" style="25" bestFit="1" customWidth="1"/>
    <col min="12266" max="12266" width="1.42578125" style="25" customWidth="1"/>
    <col min="12267" max="12267" width="14.42578125" style="25" bestFit="1" customWidth="1"/>
    <col min="12268" max="12268" width="1.7109375" style="25" customWidth="1"/>
    <col min="12269" max="12269" width="13.7109375" style="25" bestFit="1" customWidth="1"/>
    <col min="12270" max="12270" width="1.7109375" style="25" customWidth="1"/>
    <col min="12271" max="12271" width="13" style="25" bestFit="1" customWidth="1"/>
    <col min="12272" max="12516" width="11.28515625" style="25"/>
    <col min="12517" max="12517" width="61.5703125" style="25" customWidth="1"/>
    <col min="12518" max="12518" width="2.5703125" style="25" customWidth="1"/>
    <col min="12519" max="12519" width="13.7109375" style="25" bestFit="1" customWidth="1"/>
    <col min="12520" max="12520" width="1.7109375" style="25" customWidth="1"/>
    <col min="12521" max="12521" width="14.42578125" style="25" bestFit="1" customWidth="1"/>
    <col min="12522" max="12522" width="1.42578125" style="25" customWidth="1"/>
    <col min="12523" max="12523" width="14.42578125" style="25" bestFit="1" customWidth="1"/>
    <col min="12524" max="12524" width="1.7109375" style="25" customWidth="1"/>
    <col min="12525" max="12525" width="13.7109375" style="25" bestFit="1" customWidth="1"/>
    <col min="12526" max="12526" width="1.7109375" style="25" customWidth="1"/>
    <col min="12527" max="12527" width="13" style="25" bestFit="1" customWidth="1"/>
    <col min="12528" max="12772" width="11.28515625" style="25"/>
    <col min="12773" max="12773" width="61.5703125" style="25" customWidth="1"/>
    <col min="12774" max="12774" width="2.5703125" style="25" customWidth="1"/>
    <col min="12775" max="12775" width="13.7109375" style="25" bestFit="1" customWidth="1"/>
    <col min="12776" max="12776" width="1.7109375" style="25" customWidth="1"/>
    <col min="12777" max="12777" width="14.42578125" style="25" bestFit="1" customWidth="1"/>
    <col min="12778" max="12778" width="1.42578125" style="25" customWidth="1"/>
    <col min="12779" max="12779" width="14.42578125" style="25" bestFit="1" customWidth="1"/>
    <col min="12780" max="12780" width="1.7109375" style="25" customWidth="1"/>
    <col min="12781" max="12781" width="13.7109375" style="25" bestFit="1" customWidth="1"/>
    <col min="12782" max="12782" width="1.7109375" style="25" customWidth="1"/>
    <col min="12783" max="12783" width="13" style="25" bestFit="1" customWidth="1"/>
    <col min="12784" max="13028" width="11.28515625" style="25"/>
    <col min="13029" max="13029" width="61.5703125" style="25" customWidth="1"/>
    <col min="13030" max="13030" width="2.5703125" style="25" customWidth="1"/>
    <col min="13031" max="13031" width="13.7109375" style="25" bestFit="1" customWidth="1"/>
    <col min="13032" max="13032" width="1.7109375" style="25" customWidth="1"/>
    <col min="13033" max="13033" width="14.42578125" style="25" bestFit="1" customWidth="1"/>
    <col min="13034" max="13034" width="1.42578125" style="25" customWidth="1"/>
    <col min="13035" max="13035" width="14.42578125" style="25" bestFit="1" customWidth="1"/>
    <col min="13036" max="13036" width="1.7109375" style="25" customWidth="1"/>
    <col min="13037" max="13037" width="13.7109375" style="25" bestFit="1" customWidth="1"/>
    <col min="13038" max="13038" width="1.7109375" style="25" customWidth="1"/>
    <col min="13039" max="13039" width="13" style="25" bestFit="1" customWidth="1"/>
    <col min="13040" max="13284" width="11.28515625" style="25"/>
    <col min="13285" max="13285" width="61.5703125" style="25" customWidth="1"/>
    <col min="13286" max="13286" width="2.5703125" style="25" customWidth="1"/>
    <col min="13287" max="13287" width="13.7109375" style="25" bestFit="1" customWidth="1"/>
    <col min="13288" max="13288" width="1.7109375" style="25" customWidth="1"/>
    <col min="13289" max="13289" width="14.42578125" style="25" bestFit="1" customWidth="1"/>
    <col min="13290" max="13290" width="1.42578125" style="25" customWidth="1"/>
    <col min="13291" max="13291" width="14.42578125" style="25" bestFit="1" customWidth="1"/>
    <col min="13292" max="13292" width="1.7109375" style="25" customWidth="1"/>
    <col min="13293" max="13293" width="13.7109375" style="25" bestFit="1" customWidth="1"/>
    <col min="13294" max="13294" width="1.7109375" style="25" customWidth="1"/>
    <col min="13295" max="13295" width="13" style="25" bestFit="1" customWidth="1"/>
    <col min="13296" max="13540" width="11.28515625" style="25"/>
    <col min="13541" max="13541" width="61.5703125" style="25" customWidth="1"/>
    <col min="13542" max="13542" width="2.5703125" style="25" customWidth="1"/>
    <col min="13543" max="13543" width="13.7109375" style="25" bestFit="1" customWidth="1"/>
    <col min="13544" max="13544" width="1.7109375" style="25" customWidth="1"/>
    <col min="13545" max="13545" width="14.42578125" style="25" bestFit="1" customWidth="1"/>
    <col min="13546" max="13546" width="1.42578125" style="25" customWidth="1"/>
    <col min="13547" max="13547" width="14.42578125" style="25" bestFit="1" customWidth="1"/>
    <col min="13548" max="13548" width="1.7109375" style="25" customWidth="1"/>
    <col min="13549" max="13549" width="13.7109375" style="25" bestFit="1" customWidth="1"/>
    <col min="13550" max="13550" width="1.7109375" style="25" customWidth="1"/>
    <col min="13551" max="13551" width="13" style="25" bestFit="1" customWidth="1"/>
    <col min="13552" max="13796" width="11.28515625" style="25"/>
    <col min="13797" max="13797" width="61.5703125" style="25" customWidth="1"/>
    <col min="13798" max="13798" width="2.5703125" style="25" customWidth="1"/>
    <col min="13799" max="13799" width="13.7109375" style="25" bestFit="1" customWidth="1"/>
    <col min="13800" max="13800" width="1.7109375" style="25" customWidth="1"/>
    <col min="13801" max="13801" width="14.42578125" style="25" bestFit="1" customWidth="1"/>
    <col min="13802" max="13802" width="1.42578125" style="25" customWidth="1"/>
    <col min="13803" max="13803" width="14.42578125" style="25" bestFit="1" customWidth="1"/>
    <col min="13804" max="13804" width="1.7109375" style="25" customWidth="1"/>
    <col min="13805" max="13805" width="13.7109375" style="25" bestFit="1" customWidth="1"/>
    <col min="13806" max="13806" width="1.7109375" style="25" customWidth="1"/>
    <col min="13807" max="13807" width="13" style="25" bestFit="1" customWidth="1"/>
    <col min="13808" max="14052" width="11.28515625" style="25"/>
    <col min="14053" max="14053" width="61.5703125" style="25" customWidth="1"/>
    <col min="14054" max="14054" width="2.5703125" style="25" customWidth="1"/>
    <col min="14055" max="14055" width="13.7109375" style="25" bestFit="1" customWidth="1"/>
    <col min="14056" max="14056" width="1.7109375" style="25" customWidth="1"/>
    <col min="14057" max="14057" width="14.42578125" style="25" bestFit="1" customWidth="1"/>
    <col min="14058" max="14058" width="1.42578125" style="25" customWidth="1"/>
    <col min="14059" max="14059" width="14.42578125" style="25" bestFit="1" customWidth="1"/>
    <col min="14060" max="14060" width="1.7109375" style="25" customWidth="1"/>
    <col min="14061" max="14061" width="13.7109375" style="25" bestFit="1" customWidth="1"/>
    <col min="14062" max="14062" width="1.7109375" style="25" customWidth="1"/>
    <col min="14063" max="14063" width="13" style="25" bestFit="1" customWidth="1"/>
    <col min="14064" max="14308" width="11.28515625" style="25"/>
    <col min="14309" max="14309" width="61.5703125" style="25" customWidth="1"/>
    <col min="14310" max="14310" width="2.5703125" style="25" customWidth="1"/>
    <col min="14311" max="14311" width="13.7109375" style="25" bestFit="1" customWidth="1"/>
    <col min="14312" max="14312" width="1.7109375" style="25" customWidth="1"/>
    <col min="14313" max="14313" width="14.42578125" style="25" bestFit="1" customWidth="1"/>
    <col min="14314" max="14314" width="1.42578125" style="25" customWidth="1"/>
    <col min="14315" max="14315" width="14.42578125" style="25" bestFit="1" customWidth="1"/>
    <col min="14316" max="14316" width="1.7109375" style="25" customWidth="1"/>
    <col min="14317" max="14317" width="13.7109375" style="25" bestFit="1" customWidth="1"/>
    <col min="14318" max="14318" width="1.7109375" style="25" customWidth="1"/>
    <col min="14319" max="14319" width="13" style="25" bestFit="1" customWidth="1"/>
    <col min="14320" max="14564" width="11.28515625" style="25"/>
    <col min="14565" max="14565" width="61.5703125" style="25" customWidth="1"/>
    <col min="14566" max="14566" width="2.5703125" style="25" customWidth="1"/>
    <col min="14567" max="14567" width="13.7109375" style="25" bestFit="1" customWidth="1"/>
    <col min="14568" max="14568" width="1.7109375" style="25" customWidth="1"/>
    <col min="14569" max="14569" width="14.42578125" style="25" bestFit="1" customWidth="1"/>
    <col min="14570" max="14570" width="1.42578125" style="25" customWidth="1"/>
    <col min="14571" max="14571" width="14.42578125" style="25" bestFit="1" customWidth="1"/>
    <col min="14572" max="14572" width="1.7109375" style="25" customWidth="1"/>
    <col min="14573" max="14573" width="13.7109375" style="25" bestFit="1" customWidth="1"/>
    <col min="14574" max="14574" width="1.7109375" style="25" customWidth="1"/>
    <col min="14575" max="14575" width="13" style="25" bestFit="1" customWidth="1"/>
    <col min="14576" max="14820" width="11.28515625" style="25"/>
    <col min="14821" max="14821" width="61.5703125" style="25" customWidth="1"/>
    <col min="14822" max="14822" width="2.5703125" style="25" customWidth="1"/>
    <col min="14823" max="14823" width="13.7109375" style="25" bestFit="1" customWidth="1"/>
    <col min="14824" max="14824" width="1.7109375" style="25" customWidth="1"/>
    <col min="14825" max="14825" width="14.42578125" style="25" bestFit="1" customWidth="1"/>
    <col min="14826" max="14826" width="1.42578125" style="25" customWidth="1"/>
    <col min="14827" max="14827" width="14.42578125" style="25" bestFit="1" customWidth="1"/>
    <col min="14828" max="14828" width="1.7109375" style="25" customWidth="1"/>
    <col min="14829" max="14829" width="13.7109375" style="25" bestFit="1" customWidth="1"/>
    <col min="14830" max="14830" width="1.7109375" style="25" customWidth="1"/>
    <col min="14831" max="14831" width="13" style="25" bestFit="1" customWidth="1"/>
    <col min="14832" max="15076" width="11.28515625" style="25"/>
    <col min="15077" max="15077" width="61.5703125" style="25" customWidth="1"/>
    <col min="15078" max="15078" width="2.5703125" style="25" customWidth="1"/>
    <col min="15079" max="15079" width="13.7109375" style="25" bestFit="1" customWidth="1"/>
    <col min="15080" max="15080" width="1.7109375" style="25" customWidth="1"/>
    <col min="15081" max="15081" width="14.42578125" style="25" bestFit="1" customWidth="1"/>
    <col min="15082" max="15082" width="1.42578125" style="25" customWidth="1"/>
    <col min="15083" max="15083" width="14.42578125" style="25" bestFit="1" customWidth="1"/>
    <col min="15084" max="15084" width="1.7109375" style="25" customWidth="1"/>
    <col min="15085" max="15085" width="13.7109375" style="25" bestFit="1" customWidth="1"/>
    <col min="15086" max="15086" width="1.7109375" style="25" customWidth="1"/>
    <col min="15087" max="15087" width="13" style="25" bestFit="1" customWidth="1"/>
    <col min="15088" max="15332" width="11.28515625" style="25"/>
    <col min="15333" max="15333" width="61.5703125" style="25" customWidth="1"/>
    <col min="15334" max="15334" width="2.5703125" style="25" customWidth="1"/>
    <col min="15335" max="15335" width="13.7109375" style="25" bestFit="1" customWidth="1"/>
    <col min="15336" max="15336" width="1.7109375" style="25" customWidth="1"/>
    <col min="15337" max="15337" width="14.42578125" style="25" bestFit="1" customWidth="1"/>
    <col min="15338" max="15338" width="1.42578125" style="25" customWidth="1"/>
    <col min="15339" max="15339" width="14.42578125" style="25" bestFit="1" customWidth="1"/>
    <col min="15340" max="15340" width="1.7109375" style="25" customWidth="1"/>
    <col min="15341" max="15341" width="13.7109375" style="25" bestFit="1" customWidth="1"/>
    <col min="15342" max="15342" width="1.7109375" style="25" customWidth="1"/>
    <col min="15343" max="15343" width="13" style="25" bestFit="1" customWidth="1"/>
    <col min="15344" max="15588" width="11.28515625" style="25"/>
    <col min="15589" max="15589" width="61.5703125" style="25" customWidth="1"/>
    <col min="15590" max="15590" width="2.5703125" style="25" customWidth="1"/>
    <col min="15591" max="15591" width="13.7109375" style="25" bestFit="1" customWidth="1"/>
    <col min="15592" max="15592" width="1.7109375" style="25" customWidth="1"/>
    <col min="15593" max="15593" width="14.42578125" style="25" bestFit="1" customWidth="1"/>
    <col min="15594" max="15594" width="1.42578125" style="25" customWidth="1"/>
    <col min="15595" max="15595" width="14.42578125" style="25" bestFit="1" customWidth="1"/>
    <col min="15596" max="15596" width="1.7109375" style="25" customWidth="1"/>
    <col min="15597" max="15597" width="13.7109375" style="25" bestFit="1" customWidth="1"/>
    <col min="15598" max="15598" width="1.7109375" style="25" customWidth="1"/>
    <col min="15599" max="15599" width="13" style="25" bestFit="1" customWidth="1"/>
    <col min="15600" max="15844" width="11.28515625" style="25"/>
    <col min="15845" max="15845" width="61.5703125" style="25" customWidth="1"/>
    <col min="15846" max="15846" width="2.5703125" style="25" customWidth="1"/>
    <col min="15847" max="15847" width="13.7109375" style="25" bestFit="1" customWidth="1"/>
    <col min="15848" max="15848" width="1.7109375" style="25" customWidth="1"/>
    <col min="15849" max="15849" width="14.42578125" style="25" bestFit="1" customWidth="1"/>
    <col min="15850" max="15850" width="1.42578125" style="25" customWidth="1"/>
    <col min="15851" max="15851" width="14.42578125" style="25" bestFit="1" customWidth="1"/>
    <col min="15852" max="15852" width="1.7109375" style="25" customWidth="1"/>
    <col min="15853" max="15853" width="13.7109375" style="25" bestFit="1" customWidth="1"/>
    <col min="15854" max="15854" width="1.7109375" style="25" customWidth="1"/>
    <col min="15855" max="15855" width="13" style="25" bestFit="1" customWidth="1"/>
    <col min="15856" max="16100" width="11.28515625" style="25"/>
    <col min="16101" max="16101" width="61.5703125" style="25" customWidth="1"/>
    <col min="16102" max="16102" width="2.5703125" style="25" customWidth="1"/>
    <col min="16103" max="16103" width="13.7109375" style="25" bestFit="1" customWidth="1"/>
    <col min="16104" max="16104" width="1.7109375" style="25" customWidth="1"/>
    <col min="16105" max="16105" width="14.42578125" style="25" bestFit="1" customWidth="1"/>
    <col min="16106" max="16106" width="1.42578125" style="25" customWidth="1"/>
    <col min="16107" max="16107" width="14.42578125" style="25" bestFit="1" customWidth="1"/>
    <col min="16108" max="16108" width="1.7109375" style="25" customWidth="1"/>
    <col min="16109" max="16109" width="13.7109375" style="25" bestFit="1" customWidth="1"/>
    <col min="16110" max="16110" width="1.7109375" style="25" customWidth="1"/>
    <col min="16111" max="16111" width="13" style="25" bestFit="1" customWidth="1"/>
    <col min="16112" max="16384" width="11.28515625" style="25"/>
  </cols>
  <sheetData>
    <row r="1" spans="1:9" ht="12.95" customHeight="1">
      <c r="A1" s="261" t="s">
        <v>181</v>
      </c>
      <c r="B1" s="261"/>
      <c r="C1" s="261"/>
      <c r="D1" s="261"/>
      <c r="E1" s="261"/>
      <c r="F1" s="261"/>
      <c r="G1" s="261"/>
      <c r="H1" s="261"/>
    </row>
    <row r="2" spans="1:9" ht="12.95" customHeight="1">
      <c r="A2" s="262" t="s">
        <v>6</v>
      </c>
      <c r="B2" s="262"/>
      <c r="C2" s="262"/>
      <c r="D2" s="262"/>
      <c r="E2" s="262"/>
      <c r="F2" s="262"/>
      <c r="G2" s="262"/>
      <c r="H2" s="262"/>
    </row>
    <row r="3" spans="1:9" ht="12.95" customHeight="1">
      <c r="A3" s="262" t="s">
        <v>7</v>
      </c>
      <c r="B3" s="262"/>
      <c r="C3" s="262"/>
      <c r="D3" s="262"/>
      <c r="E3" s="262"/>
      <c r="F3" s="262"/>
      <c r="G3" s="262"/>
      <c r="H3" s="262"/>
    </row>
    <row r="4" spans="1:9" s="2" customFormat="1">
      <c r="A4" s="262" t="s">
        <v>2</v>
      </c>
      <c r="B4" s="262"/>
      <c r="C4" s="262"/>
      <c r="D4" s="262"/>
      <c r="E4" s="262"/>
      <c r="F4" s="262"/>
      <c r="G4" s="262"/>
      <c r="H4" s="262"/>
    </row>
    <row r="5" spans="1:9" ht="12.95" customHeight="1">
      <c r="A5" s="77"/>
      <c r="B5" s="254"/>
      <c r="C5" s="13"/>
      <c r="D5" s="254"/>
      <c r="E5" s="13"/>
      <c r="F5" s="254"/>
      <c r="G5" s="13"/>
      <c r="H5" s="254"/>
    </row>
    <row r="6" spans="1:9">
      <c r="A6" s="78"/>
      <c r="B6" s="13"/>
      <c r="C6" s="263" t="s">
        <v>73</v>
      </c>
      <c r="D6" s="263"/>
      <c r="E6" s="263"/>
      <c r="F6" s="263"/>
      <c r="G6" s="263"/>
      <c r="H6" s="13"/>
    </row>
    <row r="7" spans="1:9" ht="16.5" customHeight="1">
      <c r="A7" s="224"/>
      <c r="B7" s="143"/>
      <c r="C7" s="253" t="s">
        <v>174</v>
      </c>
      <c r="D7" s="61"/>
      <c r="E7" s="253" t="s">
        <v>161</v>
      </c>
      <c r="F7" s="61"/>
      <c r="G7" s="253" t="s">
        <v>174</v>
      </c>
      <c r="H7" s="143"/>
    </row>
    <row r="8" spans="1:9" ht="16.5" customHeight="1">
      <c r="B8" s="26"/>
      <c r="C8" s="1" t="s">
        <v>154</v>
      </c>
      <c r="D8" s="61"/>
      <c r="E8" s="1" t="s">
        <v>154</v>
      </c>
      <c r="F8" s="61"/>
      <c r="G8" s="1" t="s">
        <v>111</v>
      </c>
      <c r="H8" s="26"/>
    </row>
    <row r="9" spans="1:9" ht="17.25" customHeight="1">
      <c r="B9" s="26"/>
      <c r="C9" s="163"/>
      <c r="D9" s="26"/>
      <c r="E9" s="163"/>
      <c r="F9" s="26"/>
      <c r="G9" s="163"/>
      <c r="H9" s="26"/>
      <c r="I9" s="2"/>
    </row>
    <row r="10" spans="1:9" s="142" customFormat="1" ht="17.25" customHeight="1">
      <c r="A10" s="12" t="s">
        <v>74</v>
      </c>
      <c r="B10" s="143"/>
      <c r="C10" s="146"/>
      <c r="D10" s="143"/>
      <c r="E10" s="202"/>
      <c r="F10" s="143"/>
      <c r="G10" s="146"/>
      <c r="H10" s="143"/>
    </row>
    <row r="11" spans="1:9" ht="17.25" customHeight="1">
      <c r="A11" s="25" t="s">
        <v>76</v>
      </c>
      <c r="B11" s="26"/>
      <c r="C11" s="14">
        <f>'Detailed Revenue'!E11+'Detailed Revenue'!E17+'Detailed Revenue'!E24+'Detailed Revenue'!E31</f>
        <v>542</v>
      </c>
      <c r="D11" s="26"/>
      <c r="E11" s="14">
        <f>'Detailed Revenue'!G11+'Detailed Revenue'!G17+'Detailed Revenue'!G24+'Detailed Revenue'!G31</f>
        <v>478</v>
      </c>
      <c r="F11" s="26"/>
      <c r="G11" s="14">
        <f>'Detailed Revenue'!I11+'Detailed Revenue'!I17+'Detailed Revenue'!I24+'Detailed Revenue'!I31</f>
        <v>510</v>
      </c>
      <c r="H11" s="26"/>
    </row>
    <row r="12" spans="1:9" ht="17.25" customHeight="1">
      <c r="A12" s="15" t="s">
        <v>120</v>
      </c>
      <c r="B12" s="16"/>
      <c r="C12" s="17"/>
      <c r="D12" s="16"/>
      <c r="E12" s="144"/>
      <c r="F12" s="16"/>
      <c r="G12" s="144"/>
      <c r="H12" s="16"/>
    </row>
    <row r="13" spans="1:9" ht="17.25" customHeight="1">
      <c r="A13" s="74" t="s">
        <v>8</v>
      </c>
      <c r="B13" s="16"/>
      <c r="C13" s="6">
        <f>'Detailed Revenue'!E13+'Detailed Revenue'!E19+'Detailed Revenue'!E26</f>
        <v>-256</v>
      </c>
      <c r="D13" s="16"/>
      <c r="E13" s="141">
        <f>'Detailed Revenue'!G13+'Detailed Revenue'!G19+'Detailed Revenue'!G26</f>
        <v>-216</v>
      </c>
      <c r="F13" s="16"/>
      <c r="G13" s="141">
        <f>'Detailed Revenue'!I13+'Detailed Revenue'!I19+'Detailed Revenue'!I26</f>
        <v>-236</v>
      </c>
      <c r="H13" s="16"/>
    </row>
    <row r="14" spans="1:9" ht="17.25" customHeight="1">
      <c r="A14" s="25" t="s">
        <v>9</v>
      </c>
      <c r="B14" s="16"/>
      <c r="C14" s="20">
        <f>'Detailed Revenue'!E14+'Detailed Revenue'!E20+'Detailed Revenue'!E27</f>
        <v>-86</v>
      </c>
      <c r="D14" s="16"/>
      <c r="E14" s="20">
        <f>'Detailed Revenue'!G14+'Detailed Revenue'!G20+'Detailed Revenue'!G27</f>
        <v>-73</v>
      </c>
      <c r="F14" s="16"/>
      <c r="G14" s="20">
        <f>'Detailed Revenue'!I14+'Detailed Revenue'!I20+'Detailed Revenue'!I27</f>
        <v>-85</v>
      </c>
      <c r="H14" s="16"/>
    </row>
    <row r="15" spans="1:9" ht="17.25" customHeight="1">
      <c r="A15" s="74" t="s">
        <v>129</v>
      </c>
      <c r="B15" s="26"/>
      <c r="C15" s="19">
        <f>C11+SUM(C13:C14)</f>
        <v>200</v>
      </c>
      <c r="D15" s="26"/>
      <c r="E15" s="19">
        <f>E11+SUM(E13:E14)</f>
        <v>189</v>
      </c>
      <c r="F15" s="26"/>
      <c r="G15" s="19">
        <f>G11+SUM(G13:G14)</f>
        <v>189</v>
      </c>
      <c r="H15" s="26"/>
    </row>
    <row r="16" spans="1:9" ht="17.25" customHeight="1">
      <c r="A16" s="75"/>
      <c r="B16" s="26"/>
      <c r="C16" s="19"/>
      <c r="D16" s="26"/>
      <c r="E16" s="19"/>
      <c r="F16" s="26"/>
      <c r="G16" s="19"/>
      <c r="H16" s="26"/>
    </row>
    <row r="17" spans="1:8" ht="17.25" customHeight="1">
      <c r="A17" s="25" t="s">
        <v>77</v>
      </c>
      <c r="B17" s="26"/>
      <c r="C17" s="6">
        <f>'Detailed Revenue'!E35</f>
        <v>66</v>
      </c>
      <c r="D17" s="26"/>
      <c r="E17" s="141">
        <f>'Detailed Revenue'!G35</f>
        <v>66</v>
      </c>
      <c r="F17" s="26"/>
      <c r="G17" s="141">
        <f>'Detailed Revenue'!I35</f>
        <v>59</v>
      </c>
      <c r="H17" s="26"/>
    </row>
    <row r="18" spans="1:8" ht="17.25" customHeight="1">
      <c r="A18" s="25" t="s">
        <v>78</v>
      </c>
      <c r="B18" s="26"/>
      <c r="C18" s="6">
        <f>'Detailed Revenue'!E41</f>
        <v>132</v>
      </c>
      <c r="D18" s="26"/>
      <c r="E18" s="141">
        <f>'Detailed Revenue'!G41</f>
        <v>128</v>
      </c>
      <c r="F18" s="26"/>
      <c r="G18" s="141">
        <f>'Detailed Revenue'!I41</f>
        <v>114</v>
      </c>
      <c r="H18" s="26"/>
    </row>
    <row r="19" spans="1:8" ht="17.25" customHeight="1">
      <c r="A19" s="25" t="s">
        <v>79</v>
      </c>
      <c r="B19" s="26"/>
      <c r="C19" s="20">
        <f>'Detailed Revenue'!E47</f>
        <v>131</v>
      </c>
      <c r="D19" s="143"/>
      <c r="E19" s="20">
        <f>'Detailed Revenue'!G47</f>
        <v>135</v>
      </c>
      <c r="F19" s="143"/>
      <c r="G19" s="20">
        <f>'Detailed Revenue'!I47</f>
        <v>135</v>
      </c>
      <c r="H19" s="143"/>
    </row>
    <row r="20" spans="1:8" s="12" customFormat="1" ht="17.25" customHeight="1">
      <c r="A20" s="76"/>
      <c r="B20" s="16"/>
      <c r="C20" s="21"/>
      <c r="D20" s="16"/>
      <c r="E20" s="21"/>
      <c r="F20" s="16"/>
      <c r="G20" s="21"/>
      <c r="H20" s="16"/>
    </row>
    <row r="21" spans="1:8" s="12" customFormat="1" ht="17.25" customHeight="1">
      <c r="A21" s="76" t="s">
        <v>130</v>
      </c>
      <c r="B21" s="16"/>
      <c r="C21" s="20">
        <f>+C15+C18+C19+C17</f>
        <v>529</v>
      </c>
      <c r="D21" s="16"/>
      <c r="E21" s="20">
        <f>+E15+E18+E19+E17</f>
        <v>518</v>
      </c>
      <c r="F21" s="16"/>
      <c r="G21" s="20">
        <f>+G15+G18+G19+G17</f>
        <v>497</v>
      </c>
      <c r="H21" s="16"/>
    </row>
    <row r="22" spans="1:8" s="12" customFormat="1" ht="17.25" customHeight="1">
      <c r="A22" s="76"/>
      <c r="B22" s="16"/>
      <c r="C22" s="141"/>
      <c r="D22" s="16"/>
      <c r="E22" s="141"/>
      <c r="F22" s="16"/>
      <c r="G22" s="141"/>
      <c r="H22" s="16"/>
    </row>
    <row r="23" spans="1:8" ht="17.25" customHeight="1">
      <c r="A23" s="12" t="s">
        <v>75</v>
      </c>
      <c r="B23" s="22"/>
      <c r="C23" s="23"/>
      <c r="D23" s="22"/>
      <c r="E23" s="23"/>
      <c r="F23" s="22"/>
      <c r="G23" s="23"/>
      <c r="H23" s="22"/>
    </row>
    <row r="24" spans="1:8" ht="17.25" customHeight="1">
      <c r="A24" s="25" t="s">
        <v>10</v>
      </c>
      <c r="B24" s="22"/>
      <c r="C24" s="126">
        <v>150</v>
      </c>
      <c r="D24" s="22"/>
      <c r="E24" s="126">
        <v>144</v>
      </c>
      <c r="F24" s="22"/>
      <c r="G24" s="141">
        <v>136</v>
      </c>
      <c r="H24" s="22"/>
    </row>
    <row r="25" spans="1:8" ht="17.25" customHeight="1">
      <c r="A25" s="25" t="s">
        <v>11</v>
      </c>
      <c r="B25" s="26"/>
      <c r="C25" s="126">
        <v>6</v>
      </c>
      <c r="D25" s="143"/>
      <c r="E25" s="126">
        <v>6</v>
      </c>
      <c r="F25" s="143"/>
      <c r="G25" s="140">
        <v>5</v>
      </c>
      <c r="H25" s="143"/>
    </row>
    <row r="26" spans="1:8" ht="17.25" customHeight="1">
      <c r="A26" s="25" t="s">
        <v>12</v>
      </c>
      <c r="B26" s="26"/>
      <c r="C26" s="126">
        <v>34</v>
      </c>
      <c r="D26" s="143"/>
      <c r="E26" s="126">
        <v>34</v>
      </c>
      <c r="F26" s="143"/>
      <c r="G26" s="140">
        <v>34</v>
      </c>
      <c r="H26" s="143"/>
    </row>
    <row r="27" spans="1:8" ht="17.25" customHeight="1">
      <c r="A27" s="25" t="s">
        <v>13</v>
      </c>
      <c r="B27" s="26"/>
      <c r="C27" s="126">
        <v>33</v>
      </c>
      <c r="D27" s="143"/>
      <c r="E27" s="126">
        <v>42</v>
      </c>
      <c r="F27" s="143"/>
      <c r="G27" s="141">
        <v>37</v>
      </c>
      <c r="H27" s="143"/>
    </row>
    <row r="28" spans="1:8" ht="17.25" customHeight="1">
      <c r="A28" s="25" t="s">
        <v>14</v>
      </c>
      <c r="B28" s="26"/>
      <c r="C28" s="126">
        <v>23</v>
      </c>
      <c r="D28" s="143"/>
      <c r="E28" s="126">
        <v>23</v>
      </c>
      <c r="F28" s="143"/>
      <c r="G28" s="140">
        <v>22</v>
      </c>
      <c r="H28" s="143"/>
    </row>
    <row r="29" spans="1:8" ht="17.25" customHeight="1">
      <c r="A29" s="25" t="s">
        <v>15</v>
      </c>
      <c r="B29" s="26"/>
      <c r="C29" s="126">
        <v>22</v>
      </c>
      <c r="D29" s="143"/>
      <c r="E29" s="126">
        <v>21</v>
      </c>
      <c r="F29" s="143"/>
      <c r="G29" s="140">
        <v>26</v>
      </c>
      <c r="H29" s="143"/>
    </row>
    <row r="30" spans="1:8" ht="17.25" customHeight="1">
      <c r="A30" s="142" t="s">
        <v>16</v>
      </c>
      <c r="B30" s="143"/>
      <c r="C30" s="126">
        <v>7</v>
      </c>
      <c r="D30" s="143"/>
      <c r="E30" s="126">
        <v>7</v>
      </c>
      <c r="F30" s="143"/>
      <c r="G30" s="140">
        <v>7</v>
      </c>
      <c r="H30" s="143"/>
    </row>
    <row r="31" spans="1:8" ht="17.25" customHeight="1">
      <c r="A31" s="142" t="s">
        <v>17</v>
      </c>
      <c r="B31" s="143"/>
      <c r="C31" s="126">
        <v>4</v>
      </c>
      <c r="D31" s="143"/>
      <c r="E31" s="126">
        <v>3</v>
      </c>
      <c r="F31" s="143"/>
      <c r="G31" s="140">
        <v>5</v>
      </c>
      <c r="H31" s="143"/>
    </row>
    <row r="32" spans="1:8" s="142" customFormat="1" ht="17.25" customHeight="1">
      <c r="A32" s="142" t="s">
        <v>18</v>
      </c>
      <c r="B32" s="143"/>
      <c r="C32" s="126">
        <v>11</v>
      </c>
      <c r="D32" s="143"/>
      <c r="E32" s="126">
        <v>19</v>
      </c>
      <c r="F32" s="143"/>
      <c r="G32" s="140">
        <v>18</v>
      </c>
      <c r="H32" s="143"/>
    </row>
    <row r="33" spans="1:11" s="142" customFormat="1" ht="17.25" customHeight="1">
      <c r="A33" s="142" t="s">
        <v>155</v>
      </c>
      <c r="B33" s="143"/>
      <c r="C33" s="126">
        <v>8</v>
      </c>
      <c r="D33" s="143"/>
      <c r="E33" s="126">
        <v>2</v>
      </c>
      <c r="F33" s="143"/>
      <c r="G33" s="140">
        <v>0</v>
      </c>
      <c r="H33" s="143"/>
    </row>
    <row r="34" spans="1:11" s="12" customFormat="1" ht="17.25" customHeight="1">
      <c r="A34" s="12" t="s">
        <v>19</v>
      </c>
      <c r="B34" s="16"/>
      <c r="C34" s="18">
        <f>SUM(C24:C33)</f>
        <v>298</v>
      </c>
      <c r="D34" s="16"/>
      <c r="E34" s="18">
        <f>SUM(E24:E33)</f>
        <v>301</v>
      </c>
      <c r="F34" s="16"/>
      <c r="G34" s="18">
        <f>SUM(G24:G33)</f>
        <v>290</v>
      </c>
      <c r="H34" s="16"/>
    </row>
    <row r="35" spans="1:11" s="12" customFormat="1" ht="9.75" customHeight="1">
      <c r="A35" s="142"/>
      <c r="B35" s="16"/>
      <c r="C35" s="141"/>
      <c r="D35" s="16"/>
      <c r="E35" s="141"/>
      <c r="F35" s="16"/>
      <c r="G35" s="141"/>
      <c r="H35" s="16"/>
    </row>
    <row r="36" spans="1:11" s="17" customFormat="1" ht="17.25" customHeight="1">
      <c r="A36" s="55" t="s">
        <v>20</v>
      </c>
      <c r="B36" s="29"/>
      <c r="C36" s="141">
        <f>C21-C34</f>
        <v>231</v>
      </c>
      <c r="D36" s="29"/>
      <c r="E36" s="141">
        <f>E21-E34</f>
        <v>217</v>
      </c>
      <c r="F36" s="29"/>
      <c r="G36" s="141">
        <f>G21-G34</f>
        <v>207</v>
      </c>
      <c r="H36" s="29"/>
    </row>
    <row r="37" spans="1:11" s="17" customFormat="1" ht="9.75" customHeight="1">
      <c r="A37" s="144"/>
      <c r="B37" s="29"/>
      <c r="C37" s="141"/>
      <c r="D37" s="29"/>
      <c r="E37" s="141"/>
      <c r="F37" s="29"/>
      <c r="G37" s="141"/>
      <c r="H37" s="29"/>
    </row>
    <row r="38" spans="1:11" ht="17.25" customHeight="1">
      <c r="A38" s="142" t="s">
        <v>63</v>
      </c>
      <c r="B38" s="143"/>
      <c r="C38" s="140">
        <v>1</v>
      </c>
      <c r="D38" s="143"/>
      <c r="E38" s="140">
        <v>1</v>
      </c>
      <c r="F38" s="143"/>
      <c r="G38" s="140">
        <v>1</v>
      </c>
      <c r="H38" s="143"/>
    </row>
    <row r="39" spans="1:11" ht="17.25" customHeight="1">
      <c r="A39" s="142" t="s">
        <v>62</v>
      </c>
      <c r="B39" s="143"/>
      <c r="C39" s="140">
        <v>-28</v>
      </c>
      <c r="D39" s="143"/>
      <c r="E39" s="140">
        <v>-27</v>
      </c>
      <c r="F39" s="143"/>
      <c r="G39" s="141">
        <v>-29</v>
      </c>
      <c r="H39" s="143"/>
    </row>
    <row r="40" spans="1:11" ht="19.5" customHeight="1">
      <c r="A40" s="142" t="s">
        <v>156</v>
      </c>
      <c r="B40" s="143"/>
      <c r="C40" s="140">
        <v>2</v>
      </c>
      <c r="D40" s="143"/>
      <c r="E40" s="140">
        <v>1</v>
      </c>
      <c r="F40" s="143"/>
      <c r="G40" s="140">
        <v>0</v>
      </c>
      <c r="H40" s="143"/>
      <c r="J40" s="25" t="s">
        <v>173</v>
      </c>
    </row>
    <row r="41" spans="1:11" s="142" customFormat="1" ht="4.5" customHeight="1">
      <c r="B41" s="143"/>
      <c r="C41" s="140"/>
      <c r="D41" s="143"/>
      <c r="E41" s="140"/>
      <c r="F41" s="143"/>
      <c r="G41" s="140"/>
      <c r="H41" s="143"/>
    </row>
    <row r="42" spans="1:11" ht="17.25" customHeight="1">
      <c r="A42" s="12" t="s">
        <v>21</v>
      </c>
      <c r="B42" s="143"/>
      <c r="C42" s="27">
        <f>+C36+SUM(C38:C40)</f>
        <v>206</v>
      </c>
      <c r="D42" s="143"/>
      <c r="E42" s="27">
        <f>+E36+SUM(E38:E40)</f>
        <v>192</v>
      </c>
      <c r="F42" s="143"/>
      <c r="G42" s="27">
        <f>+G36+SUM(G38:G40)</f>
        <v>179</v>
      </c>
      <c r="H42" s="143"/>
    </row>
    <row r="43" spans="1:11" s="12" customFormat="1" ht="17.25" customHeight="1">
      <c r="A43" s="142" t="s">
        <v>22</v>
      </c>
      <c r="B43" s="143"/>
      <c r="C43" s="20">
        <v>68</v>
      </c>
      <c r="D43" s="143"/>
      <c r="E43" s="20">
        <v>60</v>
      </c>
      <c r="F43" s="143"/>
      <c r="G43" s="20">
        <v>56</v>
      </c>
      <c r="H43" s="171"/>
    </row>
    <row r="44" spans="1:11" s="12" customFormat="1" ht="6" customHeight="1">
      <c r="A44" s="142"/>
      <c r="B44" s="143"/>
      <c r="C44" s="141"/>
      <c r="D44" s="143"/>
      <c r="E44" s="141"/>
      <c r="F44" s="143"/>
      <c r="G44" s="141"/>
      <c r="H44" s="171"/>
    </row>
    <row r="45" spans="1:11" s="12" customFormat="1" ht="17.25" customHeight="1">
      <c r="A45" s="203" t="s">
        <v>162</v>
      </c>
      <c r="B45" s="172"/>
      <c r="C45" s="205">
        <f>+C42-C43</f>
        <v>138</v>
      </c>
      <c r="D45" s="209"/>
      <c r="E45" s="205">
        <f>+E42-E43</f>
        <v>132</v>
      </c>
      <c r="F45" s="209"/>
      <c r="G45" s="205">
        <f>+G42-G43</f>
        <v>123</v>
      </c>
      <c r="H45" s="172"/>
      <c r="I45" s="205"/>
      <c r="J45" s="172"/>
      <c r="K45" s="205"/>
    </row>
    <row r="46" spans="1:11" s="12" customFormat="1" ht="6.75" customHeight="1">
      <c r="A46" s="195"/>
      <c r="B46" s="16"/>
      <c r="C46" s="196"/>
      <c r="D46" s="16"/>
      <c r="E46" s="196"/>
      <c r="F46" s="16"/>
      <c r="G46" s="196"/>
      <c r="H46" s="172"/>
    </row>
    <row r="47" spans="1:11" s="12" customFormat="1" ht="17.25" customHeight="1">
      <c r="A47" s="142" t="s">
        <v>163</v>
      </c>
      <c r="B47" s="171"/>
      <c r="C47" s="204">
        <v>0</v>
      </c>
      <c r="D47" s="171"/>
      <c r="E47" s="204">
        <v>1</v>
      </c>
      <c r="F47" s="171"/>
      <c r="G47" s="204">
        <v>0</v>
      </c>
      <c r="H47" s="171"/>
    </row>
    <row r="48" spans="1:11" s="12" customFormat="1" ht="6.75" customHeight="1">
      <c r="A48" s="195"/>
      <c r="B48" s="16"/>
      <c r="C48" s="196"/>
      <c r="D48" s="16"/>
      <c r="E48" s="196"/>
      <c r="F48" s="16"/>
      <c r="G48" s="196"/>
      <c r="H48" s="172"/>
    </row>
    <row r="49" spans="1:8" s="12" customFormat="1" ht="17.25" customHeight="1" thickBot="1">
      <c r="A49" s="203" t="s">
        <v>113</v>
      </c>
      <c r="B49" s="172"/>
      <c r="C49" s="206">
        <f>+C45+C47</f>
        <v>138</v>
      </c>
      <c r="D49" s="172"/>
      <c r="E49" s="206">
        <f>+E45+E47</f>
        <v>133</v>
      </c>
      <c r="F49" s="172"/>
      <c r="G49" s="206">
        <f>+G45+G47</f>
        <v>123</v>
      </c>
      <c r="H49" s="172"/>
    </row>
    <row r="50" spans="1:8" s="12" customFormat="1" ht="6.75" customHeight="1" thickTop="1">
      <c r="A50" s="207"/>
      <c r="B50" s="172"/>
      <c r="C50" s="208"/>
      <c r="D50" s="172"/>
      <c r="E50" s="208"/>
      <c r="F50" s="172"/>
      <c r="G50" s="208"/>
      <c r="H50" s="172"/>
    </row>
    <row r="51" spans="1:8" ht="17.25" customHeight="1">
      <c r="A51" s="12" t="s">
        <v>88</v>
      </c>
      <c r="C51" s="197"/>
      <c r="D51" s="142"/>
      <c r="E51" s="197"/>
      <c r="F51" s="142"/>
      <c r="G51" s="197"/>
      <c r="H51" s="173"/>
    </row>
    <row r="52" spans="1:8" ht="17.25" customHeight="1" thickBot="1">
      <c r="A52" s="15" t="s">
        <v>64</v>
      </c>
      <c r="C52" s="198">
        <f>C49/C58</f>
        <v>0.82684242061114432</v>
      </c>
      <c r="D52" s="199"/>
      <c r="E52" s="198">
        <f>E49/E58</f>
        <v>0.7883817427385893</v>
      </c>
      <c r="F52" s="199"/>
      <c r="G52" s="198">
        <f>G49/G58</f>
        <v>0.72953736654804269</v>
      </c>
      <c r="H52" s="175"/>
    </row>
    <row r="53" spans="1:8" ht="17.25" customHeight="1" thickTop="1" thickBot="1">
      <c r="A53" s="15" t="s">
        <v>65</v>
      </c>
      <c r="C53" s="198">
        <f>C49/C59</f>
        <v>0.80466472303206993</v>
      </c>
      <c r="D53" s="28"/>
      <c r="E53" s="198">
        <f>E49/E59</f>
        <v>0.77280650784427662</v>
      </c>
      <c r="F53" s="200"/>
      <c r="G53" s="198">
        <f>G49/G59</f>
        <v>0.710161662817552</v>
      </c>
      <c r="H53" s="175"/>
    </row>
    <row r="54" spans="1:8" ht="17.25" customHeight="1" thickTop="1" thickBot="1">
      <c r="A54" s="170" t="s">
        <v>82</v>
      </c>
      <c r="B54" s="170"/>
      <c r="C54" s="174">
        <v>0.25</v>
      </c>
      <c r="D54" s="175"/>
      <c r="E54" s="174">
        <v>0.25</v>
      </c>
      <c r="F54" s="176"/>
      <c r="G54" s="218">
        <v>0.15</v>
      </c>
      <c r="H54" s="175"/>
    </row>
    <row r="55" spans="1:8" ht="17.25" customHeight="1" thickTop="1">
      <c r="A55" s="90"/>
      <c r="C55" s="142"/>
      <c r="D55" s="142"/>
      <c r="E55" s="142"/>
      <c r="F55" s="142"/>
      <c r="G55" s="142"/>
      <c r="H55" s="144"/>
    </row>
    <row r="56" spans="1:8" ht="17.25" customHeight="1">
      <c r="A56" s="91" t="s">
        <v>23</v>
      </c>
      <c r="B56" s="92"/>
      <c r="C56" s="28"/>
      <c r="D56" s="28"/>
      <c r="E56" s="28"/>
      <c r="F56" s="28"/>
      <c r="G56" s="28"/>
      <c r="H56" s="28"/>
    </row>
    <row r="57" spans="1:8" ht="17.25" customHeight="1">
      <c r="A57" s="91" t="s">
        <v>24</v>
      </c>
      <c r="B57" s="92"/>
      <c r="C57" s="28"/>
      <c r="D57" s="28"/>
      <c r="E57" s="28"/>
      <c r="F57" s="28"/>
      <c r="G57" s="28"/>
      <c r="H57" s="28"/>
    </row>
    <row r="58" spans="1:8" ht="17.25" customHeight="1">
      <c r="A58" s="17" t="s">
        <v>66</v>
      </c>
      <c r="B58" s="92"/>
      <c r="C58" s="144">
        <v>166.9</v>
      </c>
      <c r="D58" s="17"/>
      <c r="E58" s="144">
        <v>168.7</v>
      </c>
      <c r="F58" s="25"/>
      <c r="G58" s="144">
        <v>168.6</v>
      </c>
      <c r="H58" s="17"/>
    </row>
    <row r="59" spans="1:8" s="24" customFormat="1" ht="17.25" customHeight="1">
      <c r="A59" s="17" t="s">
        <v>25</v>
      </c>
      <c r="B59" s="93"/>
      <c r="C59" s="144">
        <v>171.5</v>
      </c>
      <c r="D59" s="17"/>
      <c r="E59" s="144">
        <v>172.1</v>
      </c>
      <c r="F59" s="25"/>
      <c r="G59" s="144">
        <v>173.2</v>
      </c>
      <c r="H59" s="17"/>
    </row>
  </sheetData>
  <mergeCells count="5">
    <mergeCell ref="A1:H1"/>
    <mergeCell ref="A2:H2"/>
    <mergeCell ref="A3:H3"/>
    <mergeCell ref="C6:G6"/>
    <mergeCell ref="A4:H4"/>
  </mergeCells>
  <printOptions horizontalCentered="1"/>
  <pageMargins left="0.31" right="0.28000000000000003" top="0.47" bottom="0.52" header="0.25" footer="0.35"/>
  <pageSetup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zoomScale="80" zoomScaleNormal="80" zoomScaleSheetLayoutView="70" workbookViewId="0">
      <selection activeCell="E56" sqref="E56"/>
    </sheetView>
  </sheetViews>
  <sheetFormatPr defaultColWidth="9.140625" defaultRowHeight="12.75"/>
  <cols>
    <col min="1" max="1" width="2.42578125" style="2" customWidth="1"/>
    <col min="2" max="2" width="25" style="2" customWidth="1"/>
    <col min="3" max="3" width="40.28515625" style="2" customWidth="1"/>
    <col min="4" max="4" width="1.5703125" style="2" customWidth="1"/>
    <col min="5" max="5" width="21.7109375" style="2" customWidth="1"/>
    <col min="6" max="6" width="1.5703125" style="2" customWidth="1"/>
    <col min="7" max="7" width="17.5703125" style="2" customWidth="1"/>
    <col min="8" max="8" width="1.5703125" style="2" customWidth="1"/>
    <col min="9" max="9" width="21.140625" style="2" customWidth="1"/>
    <col min="10" max="10" width="3.85546875" style="2" customWidth="1"/>
    <col min="11" max="16384" width="9.140625" style="2"/>
  </cols>
  <sheetData>
    <row r="1" spans="1:10">
      <c r="A1" s="264" t="s">
        <v>181</v>
      </c>
      <c r="B1" s="264"/>
      <c r="C1" s="264"/>
      <c r="D1" s="264"/>
      <c r="E1" s="264"/>
      <c r="F1" s="264"/>
      <c r="G1" s="264"/>
      <c r="H1" s="264"/>
      <c r="I1" s="264"/>
      <c r="J1" s="264"/>
    </row>
    <row r="2" spans="1:10">
      <c r="A2" s="264" t="s">
        <v>0</v>
      </c>
      <c r="B2" s="264"/>
      <c r="C2" s="264"/>
      <c r="D2" s="264"/>
      <c r="E2" s="264"/>
      <c r="F2" s="264"/>
      <c r="G2" s="264"/>
      <c r="H2" s="264"/>
      <c r="I2" s="264"/>
      <c r="J2" s="264"/>
    </row>
    <row r="3" spans="1:10">
      <c r="A3" s="264" t="s">
        <v>1</v>
      </c>
      <c r="B3" s="264"/>
      <c r="C3" s="264"/>
      <c r="D3" s="264"/>
      <c r="E3" s="264"/>
      <c r="F3" s="264"/>
      <c r="G3" s="264"/>
      <c r="H3" s="264"/>
      <c r="I3" s="264"/>
      <c r="J3" s="264"/>
    </row>
    <row r="4" spans="1:10">
      <c r="A4" s="264" t="s">
        <v>2</v>
      </c>
      <c r="B4" s="264"/>
      <c r="C4" s="264"/>
      <c r="D4" s="264"/>
      <c r="E4" s="264"/>
      <c r="F4" s="264"/>
      <c r="G4" s="264"/>
      <c r="H4" s="264"/>
      <c r="I4" s="264"/>
      <c r="J4" s="264"/>
    </row>
    <row r="5" spans="1:10">
      <c r="A5" s="79"/>
      <c r="B5" s="79"/>
      <c r="C5" s="255"/>
      <c r="D5" s="255"/>
      <c r="E5" s="150"/>
      <c r="F5" s="254"/>
      <c r="G5" s="150"/>
      <c r="H5" s="254"/>
      <c r="I5" s="150"/>
      <c r="J5" s="150"/>
    </row>
    <row r="6" spans="1:10">
      <c r="A6" s="255"/>
      <c r="B6" s="255"/>
      <c r="C6" s="255"/>
      <c r="D6" s="255"/>
      <c r="E6" s="263" t="s">
        <v>73</v>
      </c>
      <c r="F6" s="263"/>
      <c r="G6" s="263"/>
      <c r="H6" s="263"/>
      <c r="I6" s="263"/>
      <c r="J6" s="254"/>
    </row>
    <row r="7" spans="1:10">
      <c r="A7" s="79"/>
      <c r="B7" s="79"/>
      <c r="C7" s="61"/>
      <c r="D7" s="61"/>
      <c r="E7" s="253" t="s">
        <v>174</v>
      </c>
      <c r="F7" s="61"/>
      <c r="G7" s="253" t="s">
        <v>161</v>
      </c>
      <c r="H7" s="61"/>
      <c r="I7" s="253" t="s">
        <v>174</v>
      </c>
      <c r="J7" s="151"/>
    </row>
    <row r="8" spans="1:10">
      <c r="A8" s="79"/>
      <c r="B8" s="79"/>
      <c r="C8" s="61"/>
      <c r="D8" s="61"/>
      <c r="E8" s="1" t="s">
        <v>154</v>
      </c>
      <c r="F8" s="61"/>
      <c r="G8" s="1" t="s">
        <v>154</v>
      </c>
      <c r="H8" s="61"/>
      <c r="I8" s="1" t="s">
        <v>111</v>
      </c>
      <c r="J8" s="162"/>
    </row>
    <row r="9" spans="1:10">
      <c r="A9" s="11"/>
      <c r="B9" s="11"/>
      <c r="E9" s="255"/>
      <c r="F9" s="255"/>
      <c r="G9" s="255"/>
      <c r="H9" s="255"/>
      <c r="I9" s="255"/>
      <c r="J9" s="255"/>
    </row>
    <row r="10" spans="1:10">
      <c r="A10" s="11" t="s">
        <v>184</v>
      </c>
      <c r="B10" s="11"/>
      <c r="E10" s="255"/>
      <c r="F10" s="255"/>
      <c r="G10" s="255"/>
      <c r="H10" s="255"/>
      <c r="I10" s="255"/>
      <c r="J10" s="255"/>
    </row>
    <row r="11" spans="1:10">
      <c r="A11" s="82"/>
      <c r="B11" s="167" t="s">
        <v>119</v>
      </c>
      <c r="C11" s="81"/>
      <c r="D11" s="81"/>
      <c r="E11" s="129">
        <v>109</v>
      </c>
      <c r="F11" s="81"/>
      <c r="G11" s="129">
        <v>97</v>
      </c>
      <c r="H11" s="81"/>
      <c r="I11" s="129">
        <v>125</v>
      </c>
      <c r="J11" s="129"/>
    </row>
    <row r="12" spans="1:10" ht="15">
      <c r="A12" s="82"/>
      <c r="B12" s="147" t="s">
        <v>120</v>
      </c>
      <c r="C12" s="81"/>
      <c r="D12" s="81"/>
      <c r="E12" s="137"/>
      <c r="F12" s="81"/>
      <c r="G12" s="137"/>
      <c r="H12" s="81"/>
      <c r="I12" s="137"/>
      <c r="J12" s="137"/>
    </row>
    <row r="13" spans="1:10">
      <c r="A13" s="82"/>
      <c r="B13" s="147" t="s">
        <v>3</v>
      </c>
      <c r="C13" s="81"/>
      <c r="D13" s="81"/>
      <c r="E13" s="138">
        <v>-53</v>
      </c>
      <c r="F13" s="81"/>
      <c r="G13" s="138">
        <v>-49</v>
      </c>
      <c r="H13" s="81"/>
      <c r="I13" s="138">
        <v>-68</v>
      </c>
      <c r="J13" s="138"/>
    </row>
    <row r="14" spans="1:10" ht="15">
      <c r="A14" s="82"/>
      <c r="B14" s="147" t="s">
        <v>4</v>
      </c>
      <c r="C14" s="81"/>
      <c r="D14" s="81"/>
      <c r="E14" s="137">
        <v>-5</v>
      </c>
      <c r="F14" s="81"/>
      <c r="G14" s="137">
        <v>-4</v>
      </c>
      <c r="H14" s="81"/>
      <c r="I14" s="137">
        <v>-7</v>
      </c>
      <c r="J14" s="137"/>
    </row>
    <row r="15" spans="1:10">
      <c r="A15" s="217"/>
      <c r="B15" s="8" t="s">
        <v>121</v>
      </c>
      <c r="D15" s="81"/>
      <c r="E15" s="152">
        <f>E11+E13+E14</f>
        <v>51</v>
      </c>
      <c r="F15" s="81"/>
      <c r="G15" s="152">
        <f>G11+G13+G14</f>
        <v>44</v>
      </c>
      <c r="H15" s="81"/>
      <c r="I15" s="152">
        <f>I11+I13+I14</f>
        <v>50</v>
      </c>
      <c r="J15" s="152"/>
    </row>
    <row r="16" spans="1:10">
      <c r="A16" s="217"/>
      <c r="B16" s="8"/>
      <c r="D16" s="81"/>
      <c r="E16" s="119"/>
      <c r="F16" s="81"/>
      <c r="G16" s="119"/>
      <c r="H16" s="81"/>
      <c r="I16" s="119"/>
      <c r="J16" s="119"/>
    </row>
    <row r="17" spans="1:10">
      <c r="A17" s="80"/>
      <c r="B17" s="167" t="s">
        <v>122</v>
      </c>
      <c r="C17" s="81"/>
      <c r="D17" s="81"/>
      <c r="E17" s="138">
        <v>349</v>
      </c>
      <c r="F17" s="81"/>
      <c r="G17" s="138">
        <v>297</v>
      </c>
      <c r="H17" s="81"/>
      <c r="I17" s="138">
        <v>296</v>
      </c>
      <c r="J17" s="138"/>
    </row>
    <row r="18" spans="1:10">
      <c r="A18" s="80"/>
      <c r="B18" s="147" t="s">
        <v>120</v>
      </c>
      <c r="C18" s="81"/>
      <c r="D18" s="81"/>
      <c r="E18" s="3"/>
      <c r="F18" s="81"/>
      <c r="G18" s="3"/>
      <c r="H18" s="81"/>
      <c r="I18" s="3"/>
      <c r="J18" s="3"/>
    </row>
    <row r="19" spans="1:10">
      <c r="A19" s="80"/>
      <c r="B19" s="147" t="s">
        <v>3</v>
      </c>
      <c r="C19" s="81"/>
      <c r="D19" s="81"/>
      <c r="E19" s="135">
        <v>-202</v>
      </c>
      <c r="F19" s="81"/>
      <c r="G19" s="135">
        <v>-167</v>
      </c>
      <c r="H19" s="81"/>
      <c r="I19" s="135">
        <v>-168</v>
      </c>
      <c r="J19" s="135"/>
    </row>
    <row r="20" spans="1:10" ht="15">
      <c r="A20" s="80"/>
      <c r="B20" s="147" t="s">
        <v>4</v>
      </c>
      <c r="C20" s="81"/>
      <c r="D20" s="81"/>
      <c r="E20" s="139">
        <v>-80</v>
      </c>
      <c r="F20" s="81"/>
      <c r="G20" s="139">
        <v>-68</v>
      </c>
      <c r="H20" s="81"/>
      <c r="I20" s="139">
        <v>-77</v>
      </c>
      <c r="J20" s="139"/>
    </row>
    <row r="21" spans="1:10">
      <c r="A21" s="82"/>
      <c r="B21" s="8" t="s">
        <v>123</v>
      </c>
      <c r="D21" s="81"/>
      <c r="E21" s="153">
        <f>SUM(E17:E20)</f>
        <v>67</v>
      </c>
      <c r="F21" s="81"/>
      <c r="G21" s="153">
        <f>SUM(G17:G20)</f>
        <v>62</v>
      </c>
      <c r="H21" s="81"/>
      <c r="I21" s="153">
        <f>SUM(I17:I20)</f>
        <v>51</v>
      </c>
      <c r="J21" s="152"/>
    </row>
    <row r="22" spans="1:10" ht="15">
      <c r="A22" s="82"/>
      <c r="B22" s="224"/>
      <c r="C22" s="81"/>
      <c r="D22" s="81"/>
      <c r="E22" s="5"/>
      <c r="F22" s="81"/>
      <c r="G22" s="5"/>
      <c r="H22" s="81"/>
      <c r="I22" s="5"/>
      <c r="J22" s="5"/>
    </row>
    <row r="23" spans="1:10">
      <c r="A23" s="82"/>
      <c r="B23" s="167" t="s">
        <v>124</v>
      </c>
      <c r="C23" s="81"/>
      <c r="D23" s="81"/>
    </row>
    <row r="24" spans="1:10">
      <c r="A24" s="82"/>
      <c r="B24" s="149" t="s">
        <v>125</v>
      </c>
      <c r="C24" s="81"/>
      <c r="D24" s="81"/>
      <c r="E24" s="154">
        <v>25</v>
      </c>
      <c r="F24" s="81"/>
      <c r="G24" s="154">
        <v>25</v>
      </c>
      <c r="H24" s="81"/>
      <c r="I24" s="154">
        <v>31</v>
      </c>
      <c r="J24" s="154"/>
    </row>
    <row r="25" spans="1:10" ht="15">
      <c r="A25" s="82"/>
      <c r="B25" s="147" t="s">
        <v>120</v>
      </c>
      <c r="C25" s="81"/>
      <c r="D25" s="81"/>
      <c r="E25" s="155"/>
      <c r="F25" s="81"/>
      <c r="G25" s="155"/>
      <c r="H25" s="81"/>
      <c r="I25" s="155"/>
      <c r="J25" s="5"/>
    </row>
    <row r="26" spans="1:10" ht="15">
      <c r="A26" s="82"/>
      <c r="B26" s="147" t="s">
        <v>3</v>
      </c>
      <c r="C26" s="81"/>
      <c r="D26" s="81"/>
      <c r="E26" s="141">
        <v>-1</v>
      </c>
      <c r="F26" s="81"/>
      <c r="G26" s="141">
        <v>0</v>
      </c>
      <c r="H26" s="81"/>
      <c r="I26" s="141">
        <v>0</v>
      </c>
      <c r="J26" s="155"/>
    </row>
    <row r="27" spans="1:10" ht="15">
      <c r="A27" s="82"/>
      <c r="B27" s="147" t="s">
        <v>4</v>
      </c>
      <c r="C27" s="81"/>
      <c r="D27" s="81"/>
      <c r="E27" s="157">
        <v>-1</v>
      </c>
      <c r="F27" s="81"/>
      <c r="G27" s="157">
        <v>-1</v>
      </c>
      <c r="H27" s="81"/>
      <c r="I27" s="157">
        <v>-1</v>
      </c>
      <c r="J27" s="155"/>
    </row>
    <row r="28" spans="1:10" ht="15">
      <c r="A28" s="82"/>
      <c r="B28" s="8" t="s">
        <v>137</v>
      </c>
      <c r="C28" s="81"/>
      <c r="D28" s="81"/>
      <c r="E28" s="5"/>
      <c r="F28" s="81"/>
      <c r="G28" s="5"/>
      <c r="H28" s="81"/>
      <c r="I28" s="5"/>
      <c r="J28" s="168"/>
    </row>
    <row r="29" spans="1:10" ht="15">
      <c r="A29" s="82"/>
      <c r="B29" s="8" t="s">
        <v>138</v>
      </c>
      <c r="C29" s="8"/>
      <c r="D29" s="81"/>
      <c r="E29" s="121">
        <f>E24+E27+E26</f>
        <v>23</v>
      </c>
      <c r="F29" s="81"/>
      <c r="G29" s="121">
        <f>G24+G27+G26</f>
        <v>24</v>
      </c>
      <c r="H29" s="8"/>
      <c r="I29" s="121">
        <f>I24+I27+I26</f>
        <v>30</v>
      </c>
      <c r="J29" s="156"/>
    </row>
    <row r="30" spans="1:10" ht="15">
      <c r="A30" s="82"/>
      <c r="B30" s="224"/>
      <c r="C30" s="81"/>
      <c r="D30" s="81"/>
      <c r="E30" s="5"/>
      <c r="F30" s="81"/>
      <c r="G30" s="5"/>
      <c r="H30" s="81"/>
      <c r="I30" s="5"/>
      <c r="J30" s="157"/>
    </row>
    <row r="31" spans="1:10" ht="15">
      <c r="A31" s="217"/>
      <c r="B31" s="167" t="s">
        <v>5</v>
      </c>
      <c r="C31" s="147"/>
      <c r="D31" s="147"/>
      <c r="E31" s="4">
        <v>59</v>
      </c>
      <c r="F31" s="147"/>
      <c r="G31" s="4">
        <v>59</v>
      </c>
      <c r="H31" s="147"/>
      <c r="I31" s="4">
        <v>58</v>
      </c>
      <c r="J31" s="4"/>
    </row>
    <row r="32" spans="1:10" ht="15">
      <c r="A32" s="217"/>
      <c r="B32" s="147"/>
      <c r="C32" s="147"/>
      <c r="D32" s="147"/>
      <c r="E32" s="137"/>
      <c r="F32" s="147"/>
      <c r="G32" s="137"/>
      <c r="H32" s="147"/>
      <c r="I32" s="137"/>
      <c r="J32" s="137"/>
    </row>
    <row r="33" spans="1:10" ht="15">
      <c r="A33" s="83"/>
      <c r="B33" s="149" t="s">
        <v>126</v>
      </c>
      <c r="C33" s="8"/>
      <c r="D33" s="8"/>
      <c r="E33" s="4">
        <f>E21+E15+E31+E29</f>
        <v>200</v>
      </c>
      <c r="F33" s="8"/>
      <c r="G33" s="4">
        <f>G21+G15+G31+G29</f>
        <v>189</v>
      </c>
      <c r="H33" s="8"/>
      <c r="I33" s="4">
        <f>I21+I15+I31+I29</f>
        <v>189</v>
      </c>
      <c r="J33" s="4"/>
    </row>
    <row r="34" spans="1:10" ht="15">
      <c r="A34" s="83"/>
      <c r="B34" s="149"/>
      <c r="C34" s="8"/>
      <c r="D34" s="8"/>
      <c r="E34" s="118"/>
      <c r="F34" s="8"/>
      <c r="G34" s="118"/>
      <c r="H34" s="8"/>
      <c r="I34" s="118"/>
      <c r="J34" s="118"/>
    </row>
    <row r="35" spans="1:10" ht="15">
      <c r="A35" s="11" t="s">
        <v>127</v>
      </c>
      <c r="B35" s="8"/>
      <c r="D35" s="8"/>
      <c r="E35" s="4">
        <v>66</v>
      </c>
      <c r="F35" s="8"/>
      <c r="G35" s="4">
        <v>66</v>
      </c>
      <c r="H35" s="8"/>
      <c r="I35" s="4">
        <v>59</v>
      </c>
      <c r="J35" s="4"/>
    </row>
    <row r="36" spans="1:10" ht="15">
      <c r="A36" s="80"/>
      <c r="B36" s="147"/>
      <c r="C36" s="147"/>
      <c r="D36" s="147"/>
      <c r="E36" s="136"/>
      <c r="F36" s="147"/>
      <c r="G36" s="136"/>
      <c r="H36" s="147"/>
      <c r="I36" s="136"/>
      <c r="J36" s="136"/>
    </row>
    <row r="37" spans="1:10" ht="15">
      <c r="A37" s="16" t="s">
        <v>185</v>
      </c>
      <c r="B37" s="256"/>
      <c r="C37" s="7"/>
      <c r="D37" s="7"/>
      <c r="E37" s="9"/>
      <c r="F37" s="7"/>
      <c r="G37" s="9"/>
      <c r="H37" s="7"/>
      <c r="I37" s="9"/>
      <c r="J37" s="9"/>
    </row>
    <row r="38" spans="1:10" s="160" customFormat="1">
      <c r="A38" s="158"/>
      <c r="B38" s="148" t="s">
        <v>136</v>
      </c>
      <c r="C38" s="159"/>
      <c r="D38" s="81"/>
      <c r="E38" s="128">
        <v>103</v>
      </c>
      <c r="F38" s="81"/>
      <c r="G38" s="128">
        <v>99</v>
      </c>
      <c r="H38" s="81"/>
      <c r="I38" s="128">
        <v>92</v>
      </c>
      <c r="J38" s="128"/>
    </row>
    <row r="39" spans="1:10" ht="15">
      <c r="A39" s="82"/>
      <c r="B39" s="148" t="s">
        <v>112</v>
      </c>
      <c r="C39" s="147"/>
      <c r="D39" s="81"/>
      <c r="E39" s="161">
        <v>29</v>
      </c>
      <c r="F39" s="81"/>
      <c r="G39" s="161">
        <v>29</v>
      </c>
      <c r="H39" s="81"/>
      <c r="I39" s="161">
        <v>22</v>
      </c>
      <c r="J39" s="161"/>
    </row>
    <row r="40" spans="1:10" ht="15">
      <c r="A40" s="82"/>
      <c r="B40" s="149"/>
      <c r="C40" s="149"/>
      <c r="D40" s="8"/>
      <c r="E40" s="4"/>
      <c r="F40" s="8"/>
      <c r="G40" s="4"/>
      <c r="H40" s="8"/>
      <c r="I40" s="4"/>
      <c r="J40" s="4"/>
    </row>
    <row r="41" spans="1:10" ht="15">
      <c r="A41" s="82"/>
      <c r="B41" s="149" t="s">
        <v>80</v>
      </c>
      <c r="C41" s="149"/>
      <c r="D41" s="8"/>
      <c r="E41" s="4">
        <f>+E38+E39</f>
        <v>132</v>
      </c>
      <c r="F41" s="8"/>
      <c r="G41" s="4">
        <f>+G38+G39</f>
        <v>128</v>
      </c>
      <c r="H41" s="8"/>
      <c r="I41" s="4">
        <f>+I38+I39</f>
        <v>114</v>
      </c>
      <c r="J41" s="4"/>
    </row>
    <row r="42" spans="1:10">
      <c r="A42" s="82"/>
      <c r="B42" s="147"/>
      <c r="C42" s="8"/>
      <c r="D42" s="8"/>
      <c r="E42" s="138"/>
      <c r="F42" s="8"/>
      <c r="G42" s="138"/>
      <c r="H42" s="8"/>
      <c r="I42" s="138"/>
      <c r="J42" s="138"/>
    </row>
    <row r="43" spans="1:10" ht="15">
      <c r="A43" s="16" t="s">
        <v>186</v>
      </c>
      <c r="B43" s="256"/>
      <c r="C43" s="7"/>
      <c r="D43" s="7"/>
      <c r="E43" s="9"/>
      <c r="F43" s="7"/>
      <c r="G43" s="9"/>
      <c r="H43" s="7"/>
      <c r="I43" s="9"/>
      <c r="J43" s="9"/>
    </row>
    <row r="44" spans="1:10">
      <c r="A44" s="82"/>
      <c r="B44" s="148" t="s">
        <v>171</v>
      </c>
      <c r="C44" s="147"/>
      <c r="D44" s="81"/>
      <c r="E44" s="135">
        <v>72</v>
      </c>
      <c r="F44" s="81"/>
      <c r="G44" s="135">
        <v>76</v>
      </c>
      <c r="H44" s="128"/>
      <c r="I44" s="135">
        <v>75</v>
      </c>
      <c r="J44" s="135"/>
    </row>
    <row r="45" spans="1:10" ht="15">
      <c r="A45" s="140"/>
      <c r="B45" s="148" t="s">
        <v>172</v>
      </c>
      <c r="C45" s="224"/>
      <c r="D45" s="224"/>
      <c r="E45" s="139">
        <v>59</v>
      </c>
      <c r="F45" s="224"/>
      <c r="G45" s="139">
        <v>59</v>
      </c>
      <c r="H45" s="224"/>
      <c r="I45" s="139">
        <v>60</v>
      </c>
      <c r="J45" s="139"/>
    </row>
    <row r="46" spans="1:10" ht="15">
      <c r="A46" s="11"/>
      <c r="B46" s="11"/>
      <c r="C46" s="224"/>
      <c r="D46" s="224"/>
      <c r="E46" s="4"/>
      <c r="F46" s="224"/>
      <c r="G46" s="4"/>
      <c r="H46" s="224"/>
      <c r="I46" s="4"/>
      <c r="J46" s="4"/>
    </row>
    <row r="47" spans="1:10" ht="15">
      <c r="A47" s="82"/>
      <c r="B47" s="149" t="s">
        <v>81</v>
      </c>
      <c r="C47" s="149"/>
      <c r="D47" s="8"/>
      <c r="E47" s="257">
        <f>+E44+E45</f>
        <v>131</v>
      </c>
      <c r="F47" s="8"/>
      <c r="G47" s="4">
        <f>+G44+G45</f>
        <v>135</v>
      </c>
      <c r="H47" s="8"/>
      <c r="I47" s="4">
        <f>+I44+I45</f>
        <v>135</v>
      </c>
      <c r="J47" s="4"/>
    </row>
    <row r="48" spans="1:10">
      <c r="A48" s="11"/>
      <c r="B48" s="11"/>
      <c r="C48" s="224"/>
      <c r="D48" s="224"/>
      <c r="E48" s="21"/>
      <c r="F48" s="224"/>
      <c r="G48" s="259"/>
      <c r="H48" s="224"/>
      <c r="I48" s="259"/>
      <c r="J48" s="10"/>
    </row>
    <row r="49" spans="1:10" ht="15">
      <c r="A49" s="12" t="s">
        <v>128</v>
      </c>
      <c r="C49" s="149"/>
      <c r="D49" s="149"/>
      <c r="E49" s="258">
        <f>+E33+E35+E41+E47</f>
        <v>529</v>
      </c>
      <c r="F49" s="149"/>
      <c r="G49" s="258">
        <f>+G33+G35+G41+G47</f>
        <v>518</v>
      </c>
      <c r="H49" s="149"/>
      <c r="I49" s="258">
        <f>+I33+I35+I41+I47</f>
        <v>497</v>
      </c>
      <c r="J49" s="260"/>
    </row>
  </sheetData>
  <mergeCells count="5">
    <mergeCell ref="A1:J1"/>
    <mergeCell ref="A2:J2"/>
    <mergeCell ref="A3:J3"/>
    <mergeCell ref="E6:I6"/>
    <mergeCell ref="A4:J4"/>
  </mergeCells>
  <printOptions horizontalCentered="1"/>
  <pageMargins left="0.5" right="0.5" top="0" bottom="0" header="0.28999999999999998" footer="0.19"/>
  <pageSetup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zoomScale="80" zoomScaleNormal="80" zoomScaleSheetLayoutView="89" workbookViewId="0">
      <selection activeCell="D22" sqref="D22"/>
    </sheetView>
  </sheetViews>
  <sheetFormatPr defaultColWidth="9.140625" defaultRowHeight="12.75"/>
  <cols>
    <col min="1" max="1" width="2.42578125" style="95" customWidth="1"/>
    <col min="2" max="2" width="4" style="97" customWidth="1"/>
    <col min="3" max="3" width="5" style="95" customWidth="1"/>
    <col min="4" max="4" width="71.28515625" style="95" customWidth="1"/>
    <col min="5" max="5" width="17.42578125" style="71" customWidth="1"/>
    <col min="6" max="6" width="4.42578125" style="71" customWidth="1"/>
    <col min="7" max="7" width="17.42578125" style="71" customWidth="1"/>
    <col min="8" max="8" width="1.5703125" style="95" customWidth="1"/>
    <col min="9" max="9" width="1.7109375" style="95" customWidth="1"/>
    <col min="10" max="10" width="1.5703125" style="95" customWidth="1"/>
    <col min="11" max="16384" width="9.140625" style="95"/>
  </cols>
  <sheetData>
    <row r="1" spans="1:39" ht="15.75" customHeight="1">
      <c r="A1" s="265" t="s">
        <v>181</v>
      </c>
      <c r="B1" s="265"/>
      <c r="C1" s="265"/>
      <c r="D1" s="265"/>
      <c r="E1" s="265"/>
      <c r="F1" s="265"/>
      <c r="G1" s="265"/>
      <c r="H1" s="265"/>
      <c r="I1" s="265"/>
      <c r="J1" s="132"/>
    </row>
    <row r="2" spans="1:39" ht="15.75" customHeight="1">
      <c r="A2" s="265" t="s">
        <v>83</v>
      </c>
      <c r="B2" s="265"/>
      <c r="C2" s="265"/>
      <c r="D2" s="265"/>
      <c r="E2" s="265"/>
      <c r="F2" s="265"/>
      <c r="G2" s="265"/>
      <c r="H2" s="265"/>
      <c r="I2" s="265"/>
      <c r="J2" s="132"/>
    </row>
    <row r="3" spans="1:39" ht="15.75" customHeight="1">
      <c r="A3" s="265" t="s">
        <v>1</v>
      </c>
      <c r="B3" s="265"/>
      <c r="C3" s="265"/>
      <c r="D3" s="265"/>
      <c r="E3" s="265"/>
      <c r="F3" s="265"/>
      <c r="G3" s="265"/>
      <c r="H3" s="265"/>
      <c r="I3" s="265"/>
      <c r="J3" s="96"/>
    </row>
    <row r="4" spans="1:39" ht="8.25" customHeight="1">
      <c r="I4" s="98"/>
    </row>
    <row r="5" spans="1:39" ht="13.5" customHeight="1">
      <c r="B5" s="99"/>
      <c r="C5" s="73"/>
      <c r="D5" s="73"/>
      <c r="E5" s="223" t="s">
        <v>174</v>
      </c>
      <c r="F5" s="100"/>
      <c r="G5" s="84" t="s">
        <v>26</v>
      </c>
      <c r="H5" s="99"/>
      <c r="I5" s="101"/>
    </row>
    <row r="6" spans="1:39" ht="13.5" customHeight="1">
      <c r="B6" s="99"/>
      <c r="C6" s="73"/>
      <c r="D6" s="73"/>
      <c r="E6" s="85" t="s">
        <v>154</v>
      </c>
      <c r="F6" s="102"/>
      <c r="G6" s="85" t="s">
        <v>111</v>
      </c>
      <c r="H6" s="99"/>
      <c r="I6" s="101"/>
    </row>
    <row r="7" spans="1:39" s="103" customFormat="1" ht="17.25" customHeight="1">
      <c r="B7" s="120" t="s">
        <v>27</v>
      </c>
      <c r="C7" s="96"/>
      <c r="D7" s="96"/>
      <c r="E7" s="134" t="s">
        <v>2</v>
      </c>
      <c r="F7" s="131"/>
      <c r="G7" s="179"/>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row>
    <row r="8" spans="1:39" ht="18.75" customHeight="1">
      <c r="B8" s="104" t="s">
        <v>28</v>
      </c>
      <c r="C8" s="73"/>
      <c r="D8" s="73"/>
      <c r="E8" s="86"/>
      <c r="F8" s="86"/>
      <c r="G8" s="86"/>
      <c r="H8" s="73"/>
      <c r="I8" s="73"/>
    </row>
    <row r="9" spans="1:39" ht="18.75" customHeight="1">
      <c r="A9" s="105"/>
      <c r="B9" s="99"/>
      <c r="C9" s="73" t="s">
        <v>29</v>
      </c>
      <c r="D9" s="73"/>
      <c r="E9" s="87">
        <v>290</v>
      </c>
      <c r="F9" s="106"/>
      <c r="G9" s="87">
        <v>427</v>
      </c>
      <c r="H9" s="107"/>
      <c r="I9" s="73"/>
      <c r="K9" s="105"/>
    </row>
    <row r="10" spans="1:39" ht="18.75" customHeight="1">
      <c r="A10" s="105"/>
      <c r="B10" s="99"/>
      <c r="C10" s="73" t="s">
        <v>30</v>
      </c>
      <c r="D10" s="73"/>
      <c r="E10" s="88">
        <v>18</v>
      </c>
      <c r="F10" s="108"/>
      <c r="G10" s="88">
        <v>49</v>
      </c>
      <c r="H10" s="107"/>
      <c r="I10" s="73"/>
      <c r="K10" s="105"/>
    </row>
    <row r="11" spans="1:39" ht="18.75" customHeight="1">
      <c r="A11" s="105"/>
      <c r="B11" s="99"/>
      <c r="C11" s="73" t="s">
        <v>31</v>
      </c>
      <c r="E11" s="88">
        <v>193</v>
      </c>
      <c r="F11" s="88"/>
      <c r="G11" s="88">
        <v>174</v>
      </c>
      <c r="H11" s="73"/>
      <c r="I11" s="73"/>
    </row>
    <row r="12" spans="1:39" ht="18.75" customHeight="1">
      <c r="B12" s="99"/>
      <c r="C12" s="73" t="s">
        <v>32</v>
      </c>
      <c r="D12" s="73"/>
      <c r="E12" s="88">
        <v>278</v>
      </c>
      <c r="F12" s="88"/>
      <c r="G12" s="88">
        <v>389</v>
      </c>
      <c r="H12" s="73"/>
      <c r="I12" s="73"/>
    </row>
    <row r="13" spans="1:39" ht="18.75" customHeight="1">
      <c r="B13" s="99"/>
      <c r="C13" s="73" t="s">
        <v>33</v>
      </c>
      <c r="D13" s="73"/>
      <c r="E13" s="88">
        <v>49</v>
      </c>
      <c r="F13" s="88"/>
      <c r="G13" s="88">
        <v>16</v>
      </c>
      <c r="H13" s="73"/>
      <c r="I13" s="73"/>
    </row>
    <row r="14" spans="1:39" ht="18.75" customHeight="1">
      <c r="B14" s="99"/>
      <c r="C14" s="73" t="s">
        <v>34</v>
      </c>
      <c r="D14" s="73"/>
      <c r="E14" s="141">
        <v>2175</v>
      </c>
      <c r="F14" s="88"/>
      <c r="G14" s="141">
        <v>2194</v>
      </c>
      <c r="H14" s="73"/>
      <c r="I14" s="73"/>
    </row>
    <row r="15" spans="1:39" ht="18.75" customHeight="1">
      <c r="B15" s="99"/>
      <c r="C15" s="73" t="s">
        <v>35</v>
      </c>
      <c r="D15" s="73"/>
      <c r="E15" s="20">
        <v>157</v>
      </c>
      <c r="F15" s="88"/>
      <c r="G15" s="20">
        <v>151</v>
      </c>
      <c r="H15" s="73"/>
      <c r="I15" s="73"/>
    </row>
    <row r="16" spans="1:39" ht="18.75" customHeight="1">
      <c r="B16" s="73" t="s">
        <v>36</v>
      </c>
      <c r="C16" s="73"/>
      <c r="D16" s="73"/>
      <c r="E16" s="141">
        <f>SUM(E9:E15)</f>
        <v>3160</v>
      </c>
      <c r="F16" s="88"/>
      <c r="G16" s="141">
        <f>SUM(G9:G15)</f>
        <v>3400</v>
      </c>
      <c r="H16" s="73"/>
      <c r="I16" s="73"/>
    </row>
    <row r="17" spans="1:11" ht="18.75" customHeight="1">
      <c r="B17" s="73" t="s">
        <v>37</v>
      </c>
      <c r="C17" s="73"/>
      <c r="D17" s="73"/>
      <c r="E17" s="140">
        <v>305</v>
      </c>
      <c r="F17" s="88"/>
      <c r="G17" s="140">
        <v>292</v>
      </c>
      <c r="H17" s="73"/>
      <c r="I17" s="73"/>
    </row>
    <row r="18" spans="1:11" ht="18.75" customHeight="1">
      <c r="B18" s="73" t="s">
        <v>38</v>
      </c>
      <c r="C18" s="73"/>
      <c r="D18" s="73"/>
      <c r="E18" s="216">
        <v>630</v>
      </c>
      <c r="F18" s="88"/>
      <c r="G18" s="66">
        <v>536</v>
      </c>
      <c r="H18" s="73"/>
      <c r="I18" s="73"/>
    </row>
    <row r="19" spans="1:11" ht="18.75" customHeight="1">
      <c r="B19" s="73" t="s">
        <v>39</v>
      </c>
      <c r="C19" s="73"/>
      <c r="D19" s="73"/>
      <c r="E19" s="140">
        <v>5421</v>
      </c>
      <c r="F19" s="88"/>
      <c r="G19" s="140">
        <v>5538</v>
      </c>
      <c r="H19" s="73"/>
      <c r="I19" s="73"/>
    </row>
    <row r="20" spans="1:11" ht="18.75" customHeight="1">
      <c r="B20" s="73" t="s">
        <v>40</v>
      </c>
      <c r="C20" s="73"/>
      <c r="D20" s="73"/>
      <c r="E20" s="140">
        <v>1981</v>
      </c>
      <c r="F20" s="88"/>
      <c r="G20" s="140">
        <v>2077</v>
      </c>
      <c r="H20" s="109"/>
      <c r="I20" s="73"/>
    </row>
    <row r="21" spans="1:11" ht="18.75" customHeight="1">
      <c r="B21" s="73" t="s">
        <v>41</v>
      </c>
      <c r="C21" s="73"/>
      <c r="D21" s="73"/>
      <c r="E21" s="140">
        <v>273</v>
      </c>
      <c r="F21" s="88"/>
      <c r="G21" s="140">
        <v>228</v>
      </c>
      <c r="H21" s="110"/>
      <c r="I21" s="73"/>
    </row>
    <row r="22" spans="1:11" ht="18.75" customHeight="1" thickBot="1">
      <c r="B22" s="73" t="s">
        <v>42</v>
      </c>
      <c r="C22" s="99"/>
      <c r="D22" s="99"/>
      <c r="E22" s="89">
        <f>SUM(E16:E21)</f>
        <v>11770</v>
      </c>
      <c r="F22" s="111"/>
      <c r="G22" s="89">
        <f>SUM(G16:G21)</f>
        <v>12071</v>
      </c>
      <c r="H22" s="110"/>
      <c r="I22" s="73"/>
    </row>
    <row r="23" spans="1:11" ht="9.75" customHeight="1" thickTop="1">
      <c r="F23" s="112"/>
      <c r="I23" s="73"/>
    </row>
    <row r="24" spans="1:11">
      <c r="A24" s="97"/>
      <c r="B24" s="99" t="s">
        <v>43</v>
      </c>
      <c r="C24" s="73"/>
      <c r="D24" s="73"/>
      <c r="E24" s="69"/>
      <c r="F24" s="86"/>
      <c r="G24" s="69"/>
      <c r="H24" s="113"/>
      <c r="I24" s="73"/>
    </row>
    <row r="25" spans="1:11" ht="18.95" customHeight="1">
      <c r="B25" s="104" t="s">
        <v>44</v>
      </c>
      <c r="C25" s="96"/>
      <c r="D25" s="73"/>
      <c r="E25" s="66"/>
      <c r="F25" s="86"/>
      <c r="G25" s="66"/>
      <c r="H25" s="73"/>
      <c r="I25" s="73"/>
    </row>
    <row r="26" spans="1:11" ht="18.95" customHeight="1">
      <c r="B26" s="99"/>
      <c r="C26" s="73" t="s">
        <v>45</v>
      </c>
      <c r="D26" s="73"/>
      <c r="E26" s="67">
        <v>173</v>
      </c>
      <c r="F26" s="106"/>
      <c r="G26" s="67">
        <v>189</v>
      </c>
      <c r="H26" s="73"/>
      <c r="I26" s="73"/>
    </row>
    <row r="27" spans="1:11" ht="18.95" customHeight="1">
      <c r="B27" s="99"/>
      <c r="C27" s="73" t="s">
        <v>46</v>
      </c>
      <c r="D27" s="73"/>
      <c r="E27" s="60">
        <v>25</v>
      </c>
      <c r="F27" s="62"/>
      <c r="G27" s="60">
        <v>124</v>
      </c>
      <c r="H27" s="73"/>
      <c r="I27" s="73"/>
    </row>
    <row r="28" spans="1:11" ht="18.95" customHeight="1">
      <c r="B28" s="99"/>
      <c r="C28" s="73" t="s">
        <v>47</v>
      </c>
      <c r="D28" s="73"/>
      <c r="E28" s="60">
        <v>121</v>
      </c>
      <c r="F28" s="62"/>
      <c r="G28" s="60">
        <v>143</v>
      </c>
      <c r="H28" s="73"/>
      <c r="I28" s="73"/>
    </row>
    <row r="29" spans="1:11" ht="18.95" customHeight="1">
      <c r="B29" s="99"/>
      <c r="C29" s="73" t="s">
        <v>48</v>
      </c>
      <c r="D29" s="73"/>
      <c r="E29" s="60">
        <v>164</v>
      </c>
      <c r="F29" s="62"/>
      <c r="G29" s="60">
        <v>177</v>
      </c>
      <c r="H29" s="73"/>
      <c r="I29" s="73"/>
    </row>
    <row r="30" spans="1:11" ht="18.95" customHeight="1">
      <c r="B30" s="95"/>
      <c r="C30" s="73" t="s">
        <v>49</v>
      </c>
      <c r="D30" s="73"/>
      <c r="E30" s="60">
        <v>147</v>
      </c>
      <c r="F30" s="62"/>
      <c r="G30" s="60">
        <v>116</v>
      </c>
      <c r="H30" s="73"/>
      <c r="I30" s="73"/>
      <c r="K30" s="114"/>
    </row>
    <row r="31" spans="1:11" ht="18.95" customHeight="1">
      <c r="B31" s="95"/>
      <c r="C31" s="73" t="s">
        <v>50</v>
      </c>
      <c r="D31" s="73"/>
      <c r="E31" s="60">
        <v>27</v>
      </c>
      <c r="F31" s="62"/>
      <c r="G31" s="60">
        <v>37</v>
      </c>
      <c r="H31" s="73"/>
      <c r="I31" s="73"/>
      <c r="K31" s="114"/>
    </row>
    <row r="32" spans="1:11" ht="18.95" customHeight="1">
      <c r="B32" s="95"/>
      <c r="C32" s="73" t="s">
        <v>34</v>
      </c>
      <c r="D32" s="73"/>
      <c r="E32" s="60">
        <v>2175</v>
      </c>
      <c r="F32" s="62"/>
      <c r="G32" s="60">
        <v>2194</v>
      </c>
      <c r="H32" s="73"/>
      <c r="I32" s="73"/>
      <c r="K32" s="114"/>
    </row>
    <row r="33" spans="2:11" ht="18.95" customHeight="1">
      <c r="B33" s="95"/>
      <c r="C33" s="73" t="s">
        <v>180</v>
      </c>
      <c r="D33" s="73"/>
      <c r="E33" s="63">
        <v>20</v>
      </c>
      <c r="F33" s="62"/>
      <c r="G33" s="63">
        <v>0</v>
      </c>
      <c r="H33" s="73"/>
      <c r="I33" s="73"/>
      <c r="K33" s="114"/>
    </row>
    <row r="34" spans="2:11" ht="18.95" customHeight="1">
      <c r="B34" s="73" t="s">
        <v>51</v>
      </c>
      <c r="C34" s="73"/>
      <c r="D34" s="73"/>
      <c r="E34" s="60">
        <f>SUM(E26:E33)</f>
        <v>2852</v>
      </c>
      <c r="F34" s="62"/>
      <c r="G34" s="60">
        <f>SUM(G26:G33)</f>
        <v>2980</v>
      </c>
      <c r="H34" s="115"/>
      <c r="I34" s="73"/>
      <c r="J34" s="116"/>
    </row>
    <row r="35" spans="2:11" ht="18.95" customHeight="1">
      <c r="B35" s="73" t="s">
        <v>52</v>
      </c>
      <c r="D35" s="73"/>
      <c r="E35" s="60">
        <v>2415</v>
      </c>
      <c r="F35" s="62"/>
      <c r="G35" s="60">
        <v>2297</v>
      </c>
      <c r="H35" s="73"/>
      <c r="I35" s="73"/>
    </row>
    <row r="36" spans="2:11" ht="18.95" customHeight="1">
      <c r="B36" s="73" t="s">
        <v>53</v>
      </c>
      <c r="C36" s="73"/>
      <c r="D36" s="73"/>
      <c r="E36" s="60">
        <v>603</v>
      </c>
      <c r="F36" s="62"/>
      <c r="G36" s="60">
        <v>626</v>
      </c>
      <c r="H36" s="73"/>
    </row>
    <row r="37" spans="2:11" ht="18.95" customHeight="1">
      <c r="B37" s="73" t="s">
        <v>54</v>
      </c>
      <c r="C37" s="73"/>
      <c r="D37" s="73"/>
      <c r="E37" s="60">
        <v>211</v>
      </c>
      <c r="F37" s="62"/>
      <c r="G37" s="60">
        <v>215</v>
      </c>
      <c r="H37" s="73"/>
    </row>
    <row r="38" spans="2:11" ht="18.95" customHeight="1">
      <c r="B38" s="73" t="s">
        <v>55</v>
      </c>
      <c r="C38" s="73"/>
      <c r="D38" s="73"/>
      <c r="E38" s="68">
        <v>143</v>
      </c>
      <c r="F38" s="62"/>
      <c r="G38" s="68">
        <v>159</v>
      </c>
      <c r="H38" s="73"/>
    </row>
    <row r="39" spans="2:11" ht="18.95" customHeight="1">
      <c r="B39" s="73" t="s">
        <v>56</v>
      </c>
      <c r="C39" s="73"/>
      <c r="D39" s="73"/>
      <c r="E39" s="50">
        <f>SUM(E34:E38)</f>
        <v>6224</v>
      </c>
      <c r="F39" s="62"/>
      <c r="G39" s="50">
        <f>SUM(G34:G38)</f>
        <v>6277</v>
      </c>
      <c r="H39" s="73"/>
    </row>
    <row r="40" spans="2:11" ht="12.75" customHeight="1">
      <c r="B40" s="73"/>
      <c r="C40" s="73"/>
      <c r="D40" s="73"/>
      <c r="E40" s="60"/>
      <c r="F40" s="30"/>
      <c r="G40" s="60"/>
      <c r="H40" s="73"/>
    </row>
    <row r="41" spans="2:11">
      <c r="B41" s="99" t="s">
        <v>57</v>
      </c>
      <c r="C41" s="73"/>
      <c r="D41" s="73"/>
      <c r="E41" s="60"/>
      <c r="F41" s="30"/>
      <c r="G41" s="60"/>
      <c r="H41" s="73"/>
    </row>
    <row r="42" spans="2:11" ht="15.75" customHeight="1">
      <c r="B42" s="99" t="s">
        <v>58</v>
      </c>
      <c r="C42" s="73"/>
      <c r="D42" s="73"/>
      <c r="E42" s="69"/>
      <c r="F42" s="69"/>
      <c r="G42" s="69"/>
      <c r="H42" s="24"/>
    </row>
    <row r="43" spans="2:11" ht="18.95" customHeight="1">
      <c r="B43" s="73" t="s">
        <v>114</v>
      </c>
      <c r="C43" s="73"/>
      <c r="D43" s="73"/>
      <c r="E43" s="69"/>
      <c r="F43" s="69"/>
      <c r="G43" s="69"/>
      <c r="H43" s="24"/>
    </row>
    <row r="44" spans="2:11" ht="18.95" customHeight="1">
      <c r="B44" s="73"/>
      <c r="C44" s="73" t="s">
        <v>93</v>
      </c>
      <c r="D44" s="73"/>
      <c r="E44" s="60">
        <v>2</v>
      </c>
      <c r="F44" s="60"/>
      <c r="G44" s="60">
        <v>2</v>
      </c>
      <c r="H44" s="24"/>
    </row>
    <row r="45" spans="2:11" ht="18.95" customHeight="1">
      <c r="C45" s="73" t="s">
        <v>94</v>
      </c>
      <c r="D45" s="73"/>
      <c r="E45" s="60">
        <v>3032</v>
      </c>
      <c r="F45" s="60"/>
      <c r="G45" s="60">
        <v>3222</v>
      </c>
      <c r="H45" s="24"/>
    </row>
    <row r="46" spans="2:11" ht="18.95" customHeight="1">
      <c r="C46" s="73" t="s">
        <v>95</v>
      </c>
      <c r="D46" s="73"/>
      <c r="E46" s="60">
        <v>-105</v>
      </c>
      <c r="F46" s="60"/>
      <c r="G46" s="60">
        <v>-41</v>
      </c>
      <c r="H46" s="24"/>
    </row>
    <row r="47" spans="2:11" ht="18.95" customHeight="1">
      <c r="C47" s="73" t="s">
        <v>96</v>
      </c>
      <c r="D47" s="69"/>
      <c r="E47" s="60">
        <v>-847</v>
      </c>
      <c r="F47" s="60"/>
      <c r="G47" s="60">
        <v>-682</v>
      </c>
      <c r="H47" s="24"/>
    </row>
    <row r="48" spans="2:11" ht="18.95" customHeight="1">
      <c r="C48" s="73" t="s">
        <v>97</v>
      </c>
      <c r="D48" s="73"/>
      <c r="E48" s="68">
        <v>3464</v>
      </c>
      <c r="F48" s="60"/>
      <c r="G48" s="68">
        <v>3292</v>
      </c>
      <c r="H48" s="24"/>
      <c r="K48" s="117"/>
    </row>
    <row r="49" spans="2:8" ht="18.95" customHeight="1">
      <c r="B49" s="73" t="s">
        <v>115</v>
      </c>
      <c r="C49" s="73"/>
      <c r="D49" s="73"/>
      <c r="E49" s="30">
        <f>SUM(E44:E48)</f>
        <v>5546</v>
      </c>
      <c r="F49" s="30"/>
      <c r="G49" s="30">
        <f>SUM(G44:G48)</f>
        <v>5793</v>
      </c>
      <c r="H49" s="6"/>
    </row>
    <row r="50" spans="2:8" ht="18.95" customHeight="1">
      <c r="B50" s="73" t="s">
        <v>59</v>
      </c>
      <c r="C50" s="73"/>
      <c r="D50" s="73"/>
      <c r="E50" s="68">
        <v>0</v>
      </c>
      <c r="F50" s="60"/>
      <c r="G50" s="68">
        <v>1</v>
      </c>
      <c r="H50" s="24"/>
    </row>
    <row r="51" spans="2:8" ht="18.95" customHeight="1">
      <c r="B51" s="73" t="s">
        <v>60</v>
      </c>
      <c r="E51" s="68">
        <f>E50+E49</f>
        <v>5546</v>
      </c>
      <c r="F51" s="60"/>
      <c r="G51" s="68">
        <f>G50+G49</f>
        <v>5794</v>
      </c>
    </row>
    <row r="52" spans="2:8" ht="18.95" customHeight="1" thickBot="1">
      <c r="B52" s="73" t="s">
        <v>61</v>
      </c>
      <c r="E52" s="70">
        <f>E51+E39</f>
        <v>11770</v>
      </c>
      <c r="F52" s="106"/>
      <c r="G52" s="70">
        <f>G51+G39</f>
        <v>12071</v>
      </c>
    </row>
    <row r="53" spans="2:8" ht="13.5" thickTop="1"/>
    <row r="55" spans="2:8">
      <c r="E55" s="72"/>
      <c r="G55" s="72"/>
    </row>
    <row r="56" spans="2:8">
      <c r="D56" s="73"/>
      <c r="E56" s="73"/>
      <c r="F56" s="73"/>
      <c r="G56" s="73"/>
      <c r="H56" s="73"/>
    </row>
    <row r="57" spans="2:8">
      <c r="D57" s="73"/>
      <c r="E57" s="73"/>
      <c r="F57" s="73"/>
      <c r="G57" s="73"/>
      <c r="H57" s="73"/>
    </row>
  </sheetData>
  <mergeCells count="3">
    <mergeCell ref="A1:I1"/>
    <mergeCell ref="A2:I2"/>
    <mergeCell ref="A3:I3"/>
  </mergeCells>
  <printOptions horizontalCentered="1"/>
  <pageMargins left="0.5" right="0.5" top="0.32" bottom="0.75" header="0.17" footer="0.5"/>
  <pageSetup scale="76"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5"/>
  <sheetViews>
    <sheetView showGridLines="0" zoomScale="80" zoomScaleNormal="80" workbookViewId="0">
      <selection activeCell="A16" sqref="A16"/>
    </sheetView>
  </sheetViews>
  <sheetFormatPr defaultColWidth="6.28515625" defaultRowHeight="12.75"/>
  <cols>
    <col min="1" max="1" width="83" style="31" customWidth="1"/>
    <col min="2" max="2" width="7.28515625" style="31" customWidth="1"/>
    <col min="3" max="3" width="18.85546875" style="31" bestFit="1" customWidth="1"/>
    <col min="4" max="4" width="1.140625" style="31" customWidth="1"/>
    <col min="5" max="5" width="19.5703125" style="31" bestFit="1" customWidth="1"/>
    <col min="6" max="6" width="1.140625" style="31" customWidth="1"/>
    <col min="7" max="7" width="18.85546875" style="31" bestFit="1" customWidth="1"/>
    <col min="8" max="8" width="1.28515625" style="142" customWidth="1"/>
    <col min="9" max="9" width="7.7109375" style="31" bestFit="1" customWidth="1"/>
    <col min="10" max="10" width="8.28515625" style="31" bestFit="1" customWidth="1"/>
    <col min="11" max="16384" width="6.28515625" style="31"/>
  </cols>
  <sheetData>
    <row r="1" spans="1:15">
      <c r="A1" s="266" t="s">
        <v>181</v>
      </c>
      <c r="B1" s="266"/>
      <c r="C1" s="266"/>
      <c r="D1" s="266"/>
      <c r="E1" s="266"/>
      <c r="F1" s="266"/>
      <c r="G1" s="266"/>
      <c r="H1" s="266"/>
    </row>
    <row r="2" spans="1:15">
      <c r="A2" s="266" t="s">
        <v>89</v>
      </c>
      <c r="B2" s="266"/>
      <c r="C2" s="266"/>
      <c r="D2" s="266"/>
      <c r="E2" s="266"/>
      <c r="F2" s="266"/>
      <c r="G2" s="266"/>
      <c r="H2" s="266"/>
    </row>
    <row r="3" spans="1:15">
      <c r="A3" s="266" t="s">
        <v>90</v>
      </c>
      <c r="B3" s="266"/>
      <c r="C3" s="266"/>
      <c r="D3" s="266"/>
      <c r="E3" s="266"/>
      <c r="F3" s="266"/>
      <c r="G3" s="266"/>
      <c r="H3" s="266"/>
    </row>
    <row r="4" spans="1:15">
      <c r="A4" s="266" t="s">
        <v>7</v>
      </c>
      <c r="B4" s="266"/>
      <c r="C4" s="266"/>
      <c r="D4" s="266"/>
      <c r="E4" s="266"/>
      <c r="F4" s="266"/>
      <c r="G4" s="266"/>
      <c r="H4" s="266"/>
    </row>
    <row r="5" spans="1:15">
      <c r="A5" s="266" t="s">
        <v>2</v>
      </c>
      <c r="B5" s="266"/>
      <c r="C5" s="266"/>
      <c r="D5" s="266"/>
      <c r="E5" s="266"/>
      <c r="F5" s="266"/>
      <c r="G5" s="266"/>
      <c r="H5" s="266"/>
    </row>
    <row r="6" spans="1:15">
      <c r="A6" s="252"/>
      <c r="B6" s="252"/>
      <c r="C6" s="252"/>
      <c r="D6" s="252"/>
      <c r="E6" s="252"/>
      <c r="F6" s="252"/>
      <c r="G6" s="252"/>
      <c r="H6" s="224"/>
    </row>
    <row r="7" spans="1:15">
      <c r="A7" s="252"/>
      <c r="B7" s="252"/>
      <c r="C7" s="252"/>
      <c r="D7" s="252"/>
      <c r="E7" s="252"/>
      <c r="F7" s="252"/>
      <c r="G7" s="252"/>
      <c r="H7" s="224"/>
    </row>
    <row r="8" spans="1:15" ht="17.25" customHeight="1">
      <c r="A8" s="252"/>
      <c r="B8" s="252"/>
      <c r="C8" s="263" t="s">
        <v>67</v>
      </c>
      <c r="D8" s="263"/>
      <c r="E8" s="263"/>
      <c r="F8" s="263"/>
      <c r="G8" s="263"/>
      <c r="H8" s="224"/>
    </row>
    <row r="9" spans="1:15" ht="17.25" customHeight="1">
      <c r="A9" s="225"/>
      <c r="B9" s="252"/>
      <c r="C9" s="251" t="s">
        <v>174</v>
      </c>
      <c r="D9" s="61"/>
      <c r="E9" s="251" t="s">
        <v>161</v>
      </c>
      <c r="F9" s="61"/>
      <c r="G9" s="251" t="s">
        <v>174</v>
      </c>
      <c r="H9" s="224"/>
    </row>
    <row r="10" spans="1:15" ht="17.25" customHeight="1">
      <c r="A10" s="225"/>
      <c r="B10" s="252"/>
      <c r="C10" s="1" t="s">
        <v>154</v>
      </c>
      <c r="D10" s="61"/>
      <c r="E10" s="1" t="s">
        <v>154</v>
      </c>
      <c r="F10" s="61"/>
      <c r="G10" s="1" t="s">
        <v>111</v>
      </c>
      <c r="H10" s="225"/>
    </row>
    <row r="11" spans="1:15" ht="17.25" customHeight="1">
      <c r="A11" s="58" t="s">
        <v>116</v>
      </c>
      <c r="B11" s="42"/>
      <c r="C11" s="133">
        <f>'Income Statement'!C49</f>
        <v>138</v>
      </c>
      <c r="D11" s="64">
        <v>43</v>
      </c>
      <c r="E11" s="133">
        <f>'Income Statement'!E49</f>
        <v>133</v>
      </c>
      <c r="F11" s="225"/>
      <c r="G11" s="133">
        <f>'Income Statement'!G49</f>
        <v>123</v>
      </c>
      <c r="H11" s="2"/>
    </row>
    <row r="12" spans="1:15" ht="6.75" customHeight="1">
      <c r="A12" s="40"/>
      <c r="B12" s="40"/>
      <c r="C12" s="59"/>
      <c r="D12" s="59"/>
      <c r="E12" s="59"/>
      <c r="F12" s="65"/>
      <c r="G12" s="59"/>
      <c r="H12" s="224"/>
      <c r="J12" s="94"/>
    </row>
    <row r="13" spans="1:15" ht="15" customHeight="1">
      <c r="A13" s="225" t="s">
        <v>68</v>
      </c>
      <c r="B13" s="225"/>
      <c r="C13" s="227"/>
      <c r="D13" s="225"/>
      <c r="E13" s="225"/>
      <c r="F13" s="225"/>
      <c r="G13" s="225"/>
      <c r="H13" s="224"/>
    </row>
    <row r="14" spans="1:15" ht="8.25" customHeight="1">
      <c r="A14" s="225"/>
      <c r="B14" s="225"/>
      <c r="C14" s="220"/>
      <c r="D14" s="225"/>
      <c r="E14" s="225"/>
      <c r="F14" s="225"/>
      <c r="G14" s="225"/>
      <c r="H14" s="224"/>
    </row>
    <row r="15" spans="1:15" ht="15">
      <c r="A15" s="226" t="s">
        <v>182</v>
      </c>
      <c r="B15" s="225"/>
      <c r="C15" s="216">
        <v>15</v>
      </c>
      <c r="D15" s="228"/>
      <c r="E15" s="216">
        <v>15</v>
      </c>
      <c r="F15" s="228"/>
      <c r="G15" s="227">
        <v>17</v>
      </c>
      <c r="H15" s="217"/>
    </row>
    <row r="16" spans="1:15" ht="15">
      <c r="A16" s="226" t="s">
        <v>177</v>
      </c>
      <c r="B16" s="225"/>
      <c r="C16" s="216">
        <v>8</v>
      </c>
      <c r="D16" s="228"/>
      <c r="E16" s="216">
        <v>2</v>
      </c>
      <c r="F16" s="228"/>
      <c r="G16" s="227">
        <v>0</v>
      </c>
      <c r="H16" s="217"/>
      <c r="J16" s="35"/>
      <c r="K16" s="35"/>
      <c r="L16" s="35"/>
      <c r="M16" s="35"/>
      <c r="N16" s="35"/>
      <c r="O16" s="35"/>
    </row>
    <row r="17" spans="1:8" s="35" customFormat="1" ht="15">
      <c r="A17" s="226" t="s">
        <v>178</v>
      </c>
      <c r="B17" s="226"/>
      <c r="C17" s="215">
        <v>4</v>
      </c>
      <c r="D17" s="221"/>
      <c r="E17" s="215">
        <v>3</v>
      </c>
      <c r="F17" s="221"/>
      <c r="G17" s="227">
        <v>5</v>
      </c>
      <c r="H17" s="224"/>
    </row>
    <row r="18" spans="1:8" ht="15">
      <c r="A18" s="226" t="s">
        <v>183</v>
      </c>
      <c r="B18" s="225"/>
      <c r="C18" s="216">
        <v>-5</v>
      </c>
      <c r="D18" s="228"/>
      <c r="E18" s="216" t="s">
        <v>175</v>
      </c>
      <c r="F18" s="228"/>
      <c r="G18" s="227">
        <v>0</v>
      </c>
      <c r="H18" s="217"/>
    </row>
    <row r="19" spans="1:8" s="35" customFormat="1">
      <c r="A19" s="226" t="s">
        <v>176</v>
      </c>
      <c r="B19" s="226"/>
      <c r="C19" s="214">
        <v>0</v>
      </c>
      <c r="D19" s="221"/>
      <c r="E19" s="214" t="s">
        <v>175</v>
      </c>
      <c r="F19" s="221"/>
      <c r="G19" s="130">
        <v>1</v>
      </c>
      <c r="H19" s="224"/>
    </row>
    <row r="20" spans="1:8" ht="17.25" customHeight="1">
      <c r="A20" s="226" t="s">
        <v>91</v>
      </c>
      <c r="B20" s="226"/>
      <c r="C20" s="220">
        <f>SUM(C13:C19)</f>
        <v>22</v>
      </c>
      <c r="D20" s="221"/>
      <c r="E20" s="220">
        <f>SUM(E15:E19)</f>
        <v>20</v>
      </c>
      <c r="F20" s="221"/>
      <c r="G20" s="220">
        <f>SUM(G15:G19)</f>
        <v>23</v>
      </c>
      <c r="H20" s="224"/>
    </row>
    <row r="21" spans="1:8" ht="7.5" customHeight="1">
      <c r="A21" s="226"/>
      <c r="B21" s="226"/>
      <c r="C21" s="220"/>
      <c r="D21" s="221"/>
      <c r="E21" s="220"/>
      <c r="F21" s="221"/>
      <c r="G21" s="220"/>
      <c r="H21" s="224"/>
    </row>
    <row r="22" spans="1:8" ht="15" customHeight="1">
      <c r="A22" s="226" t="s">
        <v>164</v>
      </c>
      <c r="B22" s="226"/>
      <c r="C22" s="130">
        <v>-9</v>
      </c>
      <c r="D22" s="221"/>
      <c r="E22" s="130">
        <v>-10</v>
      </c>
      <c r="F22" s="221"/>
      <c r="G22" s="130">
        <v>-10</v>
      </c>
      <c r="H22" s="217"/>
    </row>
    <row r="23" spans="1:8" ht="17.25" customHeight="1">
      <c r="A23" s="226" t="s">
        <v>69</v>
      </c>
      <c r="B23" s="226"/>
      <c r="C23" s="220">
        <f>SUM(C20:C22)</f>
        <v>13</v>
      </c>
      <c r="D23" s="228"/>
      <c r="E23" s="220">
        <f>SUM(E20:E22)</f>
        <v>10</v>
      </c>
      <c r="F23" s="228"/>
      <c r="G23" s="220">
        <f>SUM(G20:G22)</f>
        <v>13</v>
      </c>
      <c r="H23" s="224"/>
    </row>
    <row r="24" spans="1:8" ht="9" customHeight="1">
      <c r="A24" s="226"/>
      <c r="B24" s="226"/>
      <c r="C24" s="227"/>
      <c r="D24" s="228"/>
      <c r="E24" s="227"/>
      <c r="F24" s="228"/>
      <c r="G24" s="227"/>
      <c r="H24" s="224"/>
    </row>
    <row r="25" spans="1:8" ht="17.25" customHeight="1" thickBot="1">
      <c r="A25" s="36" t="s">
        <v>117</v>
      </c>
      <c r="B25" s="145"/>
      <c r="C25" s="37">
        <f>C11+C23</f>
        <v>151</v>
      </c>
      <c r="D25" s="38"/>
      <c r="E25" s="37">
        <f>E11+E23</f>
        <v>143</v>
      </c>
      <c r="F25" s="39"/>
      <c r="G25" s="37">
        <f>G11+G23</f>
        <v>136</v>
      </c>
      <c r="H25" s="224"/>
    </row>
    <row r="26" spans="1:8" ht="13.5" thickTop="1">
      <c r="A26" s="40"/>
      <c r="B26" s="40"/>
      <c r="C26" s="41"/>
      <c r="D26" s="41"/>
      <c r="E26" s="41"/>
      <c r="F26" s="225"/>
      <c r="G26" s="41"/>
      <c r="H26" s="224"/>
    </row>
    <row r="27" spans="1:8" ht="17.25" customHeight="1">
      <c r="A27" s="42"/>
      <c r="B27" s="42"/>
      <c r="C27" s="41"/>
      <c r="D27" s="41"/>
      <c r="E27" s="41"/>
      <c r="F27" s="225"/>
      <c r="G27" s="41"/>
    </row>
    <row r="28" spans="1:8" ht="17.25" customHeight="1">
      <c r="A28" s="58" t="s">
        <v>84</v>
      </c>
      <c r="C28" s="43">
        <f>'Income Statement'!C53</f>
        <v>0.80466472303206993</v>
      </c>
      <c r="D28" s="43"/>
      <c r="E28" s="43">
        <f>'Income Statement'!E53</f>
        <v>0.77280650784427662</v>
      </c>
      <c r="F28" s="225"/>
      <c r="G28" s="43">
        <f>'Income Statement'!G53</f>
        <v>0.710161662817552</v>
      </c>
    </row>
    <row r="29" spans="1:8" ht="17.25" customHeight="1">
      <c r="A29" s="32" t="s">
        <v>70</v>
      </c>
      <c r="B29" s="32"/>
      <c r="C29" s="44">
        <f>C23/'Income Statement'!C59</f>
        <v>7.5801749271137031E-2</v>
      </c>
      <c r="D29" s="45"/>
      <c r="E29" s="44">
        <f>E23/'Income Statement'!E59</f>
        <v>5.8105752469494482E-2</v>
      </c>
      <c r="F29" s="45"/>
      <c r="G29" s="44">
        <v>7.0000000000000007E-2</v>
      </c>
    </row>
    <row r="30" spans="1:8" ht="6.75" customHeight="1">
      <c r="A30" s="32"/>
      <c r="B30" s="32"/>
      <c r="C30" s="46"/>
      <c r="D30" s="46"/>
      <c r="E30" s="46"/>
      <c r="F30" s="225"/>
      <c r="G30" s="46"/>
    </row>
    <row r="31" spans="1:8" ht="17.25" customHeight="1" thickBot="1">
      <c r="A31" s="36" t="s">
        <v>85</v>
      </c>
      <c r="B31" s="36"/>
      <c r="C31" s="47">
        <f>SUM(C28:C29)</f>
        <v>0.88046647230320696</v>
      </c>
      <c r="D31" s="48"/>
      <c r="E31" s="47">
        <f>SUM(E28:E29)</f>
        <v>0.83091226031377108</v>
      </c>
      <c r="F31" s="39"/>
      <c r="G31" s="47">
        <f>SUM(G28:G29)</f>
        <v>0.78016166281755206</v>
      </c>
    </row>
    <row r="32" spans="1:8" ht="13.5" thickTop="1">
      <c r="C32" s="94"/>
      <c r="D32" s="225"/>
      <c r="E32" s="225"/>
      <c r="F32" s="225"/>
      <c r="G32" s="225"/>
    </row>
    <row r="33" spans="1:10">
      <c r="H33" s="12"/>
    </row>
    <row r="36" spans="1:10" s="164" customFormat="1">
      <c r="H36" s="165"/>
      <c r="I36" s="225"/>
    </row>
    <row r="37" spans="1:10" s="164" customFormat="1" ht="11.25">
      <c r="H37" s="165"/>
    </row>
    <row r="38" spans="1:10" s="164" customFormat="1" ht="11.25">
      <c r="H38" s="165"/>
    </row>
    <row r="39" spans="1:10" s="164" customFormat="1" ht="11.25">
      <c r="H39" s="165"/>
    </row>
    <row r="40" spans="1:10">
      <c r="A40" s="210"/>
    </row>
    <row r="41" spans="1:10" s="164" customFormat="1" ht="11.25">
      <c r="H41" s="165"/>
    </row>
    <row r="42" spans="1:10" s="164" customFormat="1">
      <c r="H42" s="165"/>
      <c r="I42" s="31"/>
      <c r="J42" s="31"/>
    </row>
    <row r="43" spans="1:10" s="164" customFormat="1" ht="11.25">
      <c r="H43" s="165"/>
    </row>
    <row r="44" spans="1:10" s="164" customFormat="1" ht="11.25">
      <c r="H44" s="165"/>
    </row>
    <row r="45" spans="1:10" s="164" customFormat="1" ht="11.25">
      <c r="H45" s="165"/>
    </row>
    <row r="46" spans="1:10" s="164" customFormat="1" ht="11.25">
      <c r="H46" s="165"/>
    </row>
    <row r="47" spans="1:10" s="164" customFormat="1" ht="11.25">
      <c r="H47" s="165"/>
    </row>
    <row r="48" spans="1:10" s="164" customFormat="1" ht="11.25">
      <c r="H48" s="165"/>
    </row>
    <row r="49" spans="8:10" s="164" customFormat="1" ht="11.25">
      <c r="H49" s="165"/>
    </row>
    <row r="50" spans="8:10" s="164" customFormat="1">
      <c r="H50" s="165"/>
      <c r="I50" s="31"/>
      <c r="J50" s="31"/>
    </row>
    <row r="51" spans="8:10" s="164" customFormat="1" ht="11.25">
      <c r="H51" s="165"/>
    </row>
    <row r="52" spans="8:10" s="164" customFormat="1" ht="11.25">
      <c r="H52" s="165"/>
    </row>
    <row r="53" spans="8:10" s="164" customFormat="1" ht="11.25">
      <c r="H53" s="165"/>
    </row>
    <row r="54" spans="8:10" s="164" customFormat="1" ht="11.25">
      <c r="H54" s="165"/>
    </row>
    <row r="55" spans="8:10" s="164" customFormat="1" ht="11.25">
      <c r="H55" s="165"/>
    </row>
    <row r="56" spans="8:10" s="164" customFormat="1" ht="11.25">
      <c r="H56" s="165"/>
    </row>
    <row r="57" spans="8:10" s="164" customFormat="1" ht="11.25">
      <c r="H57" s="165"/>
    </row>
    <row r="58" spans="8:10" s="164" customFormat="1" ht="11.25">
      <c r="H58" s="165"/>
    </row>
    <row r="59" spans="8:10" s="164" customFormat="1" ht="11.25">
      <c r="H59" s="165"/>
    </row>
    <row r="60" spans="8:10" s="164" customFormat="1" ht="11.25">
      <c r="H60" s="165"/>
    </row>
    <row r="61" spans="8:10" s="164" customFormat="1" ht="11.25">
      <c r="H61" s="165"/>
    </row>
    <row r="62" spans="8:10" s="164" customFormat="1" ht="11.25">
      <c r="H62" s="165"/>
    </row>
    <row r="63" spans="8:10" s="164" customFormat="1" ht="11.25">
      <c r="H63" s="165"/>
    </row>
    <row r="64" spans="8:10" s="164" customFormat="1">
      <c r="H64" s="165"/>
      <c r="I64" s="31"/>
      <c r="J64" s="31"/>
    </row>
    <row r="65" spans="8:10" s="164" customFormat="1" ht="11.25">
      <c r="H65" s="165"/>
    </row>
    <row r="66" spans="8:10" s="164" customFormat="1" ht="11.25">
      <c r="H66" s="165"/>
    </row>
    <row r="67" spans="8:10" s="164" customFormat="1" ht="11.25">
      <c r="H67" s="165"/>
    </row>
    <row r="68" spans="8:10" s="164" customFormat="1" ht="11.25">
      <c r="H68" s="165"/>
    </row>
    <row r="69" spans="8:10" s="164" customFormat="1" ht="11.25">
      <c r="H69" s="165"/>
    </row>
    <row r="70" spans="8:10" s="164" customFormat="1" ht="11.25">
      <c r="H70" s="165"/>
    </row>
    <row r="71" spans="8:10" s="164" customFormat="1" ht="11.25">
      <c r="H71" s="165"/>
    </row>
    <row r="72" spans="8:10" s="164" customFormat="1">
      <c r="H72" s="165"/>
      <c r="I72" s="31"/>
      <c r="J72" s="31"/>
    </row>
    <row r="73" spans="8:10" s="164" customFormat="1" ht="11.25">
      <c r="H73" s="165"/>
    </row>
    <row r="74" spans="8:10" s="164" customFormat="1" ht="11.25">
      <c r="H74" s="165"/>
    </row>
    <row r="75" spans="8:10" s="164" customFormat="1" ht="11.25">
      <c r="H75" s="165"/>
    </row>
    <row r="76" spans="8:10" s="164" customFormat="1" ht="11.25">
      <c r="H76" s="165"/>
    </row>
    <row r="77" spans="8:10" s="164" customFormat="1" ht="11.25">
      <c r="H77" s="165"/>
    </row>
    <row r="78" spans="8:10" s="164" customFormat="1" ht="11.25">
      <c r="H78" s="165"/>
    </row>
    <row r="79" spans="8:10" s="164" customFormat="1" ht="11.25">
      <c r="H79" s="165"/>
    </row>
    <row r="80" spans="8:10" s="164" customFormat="1" ht="11.25">
      <c r="H80" s="165"/>
    </row>
    <row r="81" spans="8:8" s="164" customFormat="1" ht="11.25">
      <c r="H81" s="165"/>
    </row>
    <row r="82" spans="8:8" s="164" customFormat="1" ht="11.25">
      <c r="H82" s="165"/>
    </row>
    <row r="83" spans="8:8" s="164" customFormat="1" ht="11.25">
      <c r="H83" s="165"/>
    </row>
    <row r="84" spans="8:8" s="164" customFormat="1" ht="11.25">
      <c r="H84" s="165"/>
    </row>
    <row r="85" spans="8:8" s="164" customFormat="1" ht="11.25">
      <c r="H85" s="165"/>
    </row>
    <row r="86" spans="8:8" s="164" customFormat="1" ht="11.25">
      <c r="H86" s="165"/>
    </row>
    <row r="87" spans="8:8" s="164" customFormat="1" ht="11.25">
      <c r="H87" s="165"/>
    </row>
    <row r="88" spans="8:8" s="164" customFormat="1" ht="11.25">
      <c r="H88" s="165"/>
    </row>
    <row r="89" spans="8:8" s="164" customFormat="1" ht="11.25">
      <c r="H89" s="165"/>
    </row>
    <row r="90" spans="8:8" s="164" customFormat="1" ht="11.25">
      <c r="H90" s="165"/>
    </row>
    <row r="91" spans="8:8" s="164" customFormat="1" ht="11.25">
      <c r="H91" s="165"/>
    </row>
    <row r="92" spans="8:8" s="164" customFormat="1" ht="11.25">
      <c r="H92" s="165"/>
    </row>
    <row r="93" spans="8:8" s="164" customFormat="1" ht="11.25">
      <c r="H93" s="165"/>
    </row>
    <row r="94" spans="8:8" s="164" customFormat="1" ht="11.25">
      <c r="H94" s="165"/>
    </row>
    <row r="95" spans="8:8" s="164" customFormat="1" ht="11.25">
      <c r="H95" s="165"/>
    </row>
    <row r="96" spans="8:8" s="164" customFormat="1" ht="11.25">
      <c r="H96" s="165"/>
    </row>
    <row r="97" spans="8:8" s="164" customFormat="1" ht="11.25">
      <c r="H97" s="165"/>
    </row>
    <row r="98" spans="8:8" s="164" customFormat="1" ht="11.25">
      <c r="H98" s="165"/>
    </row>
    <row r="99" spans="8:8" s="164" customFormat="1" ht="11.25">
      <c r="H99" s="165"/>
    </row>
    <row r="100" spans="8:8" s="164" customFormat="1" ht="11.25">
      <c r="H100" s="165"/>
    </row>
    <row r="101" spans="8:8" s="164" customFormat="1" ht="11.25">
      <c r="H101" s="165"/>
    </row>
    <row r="102" spans="8:8" s="164" customFormat="1" ht="11.25">
      <c r="H102" s="165"/>
    </row>
    <row r="103" spans="8:8" s="164" customFormat="1" ht="11.25">
      <c r="H103" s="165"/>
    </row>
    <row r="104" spans="8:8" s="164" customFormat="1" ht="11.25">
      <c r="H104" s="165"/>
    </row>
    <row r="105" spans="8:8" s="164" customFormat="1" ht="11.25">
      <c r="H105" s="165"/>
    </row>
    <row r="106" spans="8:8" s="164" customFormat="1" ht="11.25">
      <c r="H106" s="165"/>
    </row>
    <row r="107" spans="8:8" s="164" customFormat="1" ht="11.25">
      <c r="H107" s="165"/>
    </row>
    <row r="108" spans="8:8" s="164" customFormat="1" ht="11.25">
      <c r="H108" s="165"/>
    </row>
    <row r="109" spans="8:8" s="164" customFormat="1" ht="11.25">
      <c r="H109" s="165"/>
    </row>
    <row r="110" spans="8:8" s="164" customFormat="1" ht="11.25">
      <c r="H110" s="165"/>
    </row>
    <row r="111" spans="8:8" s="164" customFormat="1" ht="11.25">
      <c r="H111" s="165"/>
    </row>
    <row r="112" spans="8:8" s="164" customFormat="1" ht="11.25">
      <c r="H112" s="165"/>
    </row>
    <row r="113" spans="8:8" s="164" customFormat="1" ht="11.25">
      <c r="H113" s="165"/>
    </row>
    <row r="114" spans="8:8" s="164" customFormat="1" ht="11.25">
      <c r="H114" s="165"/>
    </row>
    <row r="115" spans="8:8" s="164" customFormat="1" ht="11.25">
      <c r="H115" s="165"/>
    </row>
    <row r="116" spans="8:8" s="164" customFormat="1" ht="11.25">
      <c r="H116" s="165"/>
    </row>
    <row r="117" spans="8:8" s="164" customFormat="1" ht="11.25">
      <c r="H117" s="165"/>
    </row>
    <row r="118" spans="8:8" s="164" customFormat="1" ht="11.25">
      <c r="H118" s="165"/>
    </row>
    <row r="119" spans="8:8" s="164" customFormat="1" ht="11.25">
      <c r="H119" s="165"/>
    </row>
    <row r="120" spans="8:8" s="164" customFormat="1" ht="11.25">
      <c r="H120" s="165"/>
    </row>
    <row r="121" spans="8:8" s="164" customFormat="1" ht="11.25">
      <c r="H121" s="165"/>
    </row>
    <row r="122" spans="8:8" s="164" customFormat="1" ht="11.25">
      <c r="H122" s="165"/>
    </row>
    <row r="123" spans="8:8" s="164" customFormat="1" ht="11.25">
      <c r="H123" s="165"/>
    </row>
    <row r="124" spans="8:8" s="164" customFormat="1" ht="11.25">
      <c r="H124" s="165"/>
    </row>
    <row r="125" spans="8:8" s="164" customFormat="1" ht="11.25">
      <c r="H125" s="165"/>
    </row>
    <row r="126" spans="8:8" s="164" customFormat="1" ht="11.25">
      <c r="H126" s="165"/>
    </row>
    <row r="127" spans="8:8" s="164" customFormat="1" ht="11.25">
      <c r="H127" s="165"/>
    </row>
    <row r="128" spans="8:8" s="164" customFormat="1" ht="11.25">
      <c r="H128" s="165"/>
    </row>
    <row r="129" spans="8:8" s="164" customFormat="1" ht="11.25">
      <c r="H129" s="165"/>
    </row>
    <row r="130" spans="8:8" s="164" customFormat="1" ht="11.25">
      <c r="H130" s="165"/>
    </row>
    <row r="131" spans="8:8" s="164" customFormat="1" ht="11.25">
      <c r="H131" s="165"/>
    </row>
    <row r="132" spans="8:8" s="164" customFormat="1" ht="11.25">
      <c r="H132" s="165"/>
    </row>
    <row r="133" spans="8:8" s="164" customFormat="1" ht="11.25">
      <c r="H133" s="165"/>
    </row>
    <row r="134" spans="8:8" s="164" customFormat="1" ht="11.25">
      <c r="H134" s="165"/>
    </row>
    <row r="135" spans="8:8" s="164" customFormat="1" ht="11.25">
      <c r="H135" s="165"/>
    </row>
    <row r="136" spans="8:8" s="164" customFormat="1" ht="11.25">
      <c r="H136" s="165"/>
    </row>
    <row r="137" spans="8:8" s="164" customFormat="1" ht="11.25">
      <c r="H137" s="165"/>
    </row>
    <row r="138" spans="8:8" s="164" customFormat="1" ht="11.25">
      <c r="H138" s="165"/>
    </row>
    <row r="139" spans="8:8" s="164" customFormat="1" ht="11.25">
      <c r="H139" s="165"/>
    </row>
    <row r="140" spans="8:8" s="164" customFormat="1" ht="11.25">
      <c r="H140" s="165"/>
    </row>
    <row r="141" spans="8:8" s="164" customFormat="1" ht="11.25">
      <c r="H141" s="165"/>
    </row>
    <row r="142" spans="8:8" s="164" customFormat="1" ht="11.25">
      <c r="H142" s="165"/>
    </row>
    <row r="143" spans="8:8" s="164" customFormat="1" ht="11.25">
      <c r="H143" s="165"/>
    </row>
    <row r="144" spans="8:8" s="164" customFormat="1" ht="11.25">
      <c r="H144" s="165"/>
    </row>
    <row r="145" spans="8:8" s="164" customFormat="1" ht="11.25">
      <c r="H145" s="165"/>
    </row>
    <row r="146" spans="8:8" s="164" customFormat="1" ht="11.25">
      <c r="H146" s="165"/>
    </row>
    <row r="147" spans="8:8" s="164" customFormat="1" ht="11.25">
      <c r="H147" s="165"/>
    </row>
    <row r="148" spans="8:8" s="164" customFormat="1" ht="11.25">
      <c r="H148" s="165"/>
    </row>
    <row r="149" spans="8:8" s="164" customFormat="1" ht="11.25">
      <c r="H149" s="165"/>
    </row>
    <row r="150" spans="8:8" s="164" customFormat="1" ht="11.25">
      <c r="H150" s="165"/>
    </row>
    <row r="151" spans="8:8" s="164" customFormat="1" ht="11.25">
      <c r="H151" s="165"/>
    </row>
    <row r="152" spans="8:8" s="164" customFormat="1" ht="11.25">
      <c r="H152" s="165"/>
    </row>
    <row r="153" spans="8:8" s="164" customFormat="1" ht="11.25">
      <c r="H153" s="165"/>
    </row>
    <row r="154" spans="8:8" s="164" customFormat="1" ht="11.25">
      <c r="H154" s="165"/>
    </row>
    <row r="155" spans="8:8" s="164" customFormat="1" ht="11.25">
      <c r="H155" s="165"/>
    </row>
    <row r="156" spans="8:8" s="164" customFormat="1" ht="11.25">
      <c r="H156" s="165"/>
    </row>
    <row r="157" spans="8:8" s="164" customFormat="1" ht="11.25">
      <c r="H157" s="165"/>
    </row>
    <row r="158" spans="8:8" s="164" customFormat="1" ht="11.25">
      <c r="H158" s="165"/>
    </row>
    <row r="159" spans="8:8" s="164" customFormat="1" ht="11.25">
      <c r="H159" s="165"/>
    </row>
    <row r="160" spans="8:8" s="164" customFormat="1" ht="11.25">
      <c r="H160" s="165"/>
    </row>
    <row r="161" spans="8:8" s="164" customFormat="1" ht="11.25">
      <c r="H161" s="165"/>
    </row>
    <row r="162" spans="8:8" s="164" customFormat="1" ht="11.25">
      <c r="H162" s="165"/>
    </row>
    <row r="163" spans="8:8" s="164" customFormat="1" ht="11.25">
      <c r="H163" s="165"/>
    </row>
    <row r="164" spans="8:8" s="164" customFormat="1" ht="11.25">
      <c r="H164" s="165"/>
    </row>
    <row r="165" spans="8:8" s="164" customFormat="1" ht="11.25">
      <c r="H165" s="165"/>
    </row>
    <row r="166" spans="8:8" s="164" customFormat="1" ht="11.25">
      <c r="H166" s="165"/>
    </row>
    <row r="167" spans="8:8" s="164" customFormat="1" ht="11.25">
      <c r="H167" s="165"/>
    </row>
    <row r="168" spans="8:8" s="164" customFormat="1" ht="11.25">
      <c r="H168" s="165"/>
    </row>
    <row r="169" spans="8:8" s="164" customFormat="1" ht="11.25">
      <c r="H169" s="165"/>
    </row>
    <row r="170" spans="8:8" s="164" customFormat="1" ht="11.25">
      <c r="H170" s="165"/>
    </row>
    <row r="171" spans="8:8" s="164" customFormat="1" ht="11.25">
      <c r="H171" s="165"/>
    </row>
    <row r="172" spans="8:8" s="164" customFormat="1" ht="11.25">
      <c r="H172" s="165"/>
    </row>
    <row r="173" spans="8:8" s="164" customFormat="1" ht="11.25">
      <c r="H173" s="165"/>
    </row>
    <row r="174" spans="8:8" s="164" customFormat="1" ht="11.25">
      <c r="H174" s="165"/>
    </row>
    <row r="175" spans="8:8" s="164" customFormat="1" ht="11.25">
      <c r="H175" s="165"/>
    </row>
    <row r="176" spans="8:8" s="164" customFormat="1" ht="11.25">
      <c r="H176" s="165"/>
    </row>
    <row r="177" spans="8:8" s="164" customFormat="1" ht="11.25">
      <c r="H177" s="165"/>
    </row>
    <row r="178" spans="8:8" s="164" customFormat="1" ht="11.25">
      <c r="H178" s="165"/>
    </row>
    <row r="179" spans="8:8" s="164" customFormat="1" ht="11.25">
      <c r="H179" s="165"/>
    </row>
    <row r="180" spans="8:8" s="164" customFormat="1" ht="11.25">
      <c r="H180" s="165"/>
    </row>
    <row r="181" spans="8:8" s="164" customFormat="1" ht="11.25">
      <c r="H181" s="165"/>
    </row>
    <row r="182" spans="8:8" s="164" customFormat="1" ht="11.25">
      <c r="H182" s="165"/>
    </row>
    <row r="183" spans="8:8" s="164" customFormat="1" ht="11.25">
      <c r="H183" s="165"/>
    </row>
    <row r="184" spans="8:8" s="164" customFormat="1" ht="11.25">
      <c r="H184" s="165"/>
    </row>
    <row r="185" spans="8:8" s="164" customFormat="1" ht="11.25">
      <c r="H185" s="165"/>
    </row>
    <row r="186" spans="8:8" s="164" customFormat="1" ht="11.25">
      <c r="H186" s="165"/>
    </row>
    <row r="187" spans="8:8" s="164" customFormat="1" ht="11.25">
      <c r="H187" s="165"/>
    </row>
    <row r="188" spans="8:8" s="164" customFormat="1" ht="11.25">
      <c r="H188" s="165"/>
    </row>
    <row r="189" spans="8:8" s="164" customFormat="1" ht="11.25">
      <c r="H189" s="165"/>
    </row>
    <row r="190" spans="8:8" s="164" customFormat="1" ht="11.25">
      <c r="H190" s="165"/>
    </row>
    <row r="191" spans="8:8" s="164" customFormat="1" ht="11.25">
      <c r="H191" s="165"/>
    </row>
    <row r="192" spans="8:8" s="164" customFormat="1" ht="11.25">
      <c r="H192" s="165"/>
    </row>
    <row r="193" spans="8:8" s="164" customFormat="1" ht="11.25">
      <c r="H193" s="165"/>
    </row>
    <row r="194" spans="8:8" s="164" customFormat="1" ht="11.25">
      <c r="H194" s="165"/>
    </row>
    <row r="195" spans="8:8" s="164" customFormat="1" ht="11.25">
      <c r="H195" s="165"/>
    </row>
    <row r="196" spans="8:8" s="164" customFormat="1" ht="11.25">
      <c r="H196" s="165"/>
    </row>
    <row r="197" spans="8:8" s="164" customFormat="1" ht="11.25">
      <c r="H197" s="165"/>
    </row>
    <row r="198" spans="8:8" s="164" customFormat="1" ht="11.25">
      <c r="H198" s="165"/>
    </row>
    <row r="199" spans="8:8" s="164" customFormat="1" ht="11.25">
      <c r="H199" s="165"/>
    </row>
    <row r="200" spans="8:8" s="164" customFormat="1" ht="11.25">
      <c r="H200" s="165"/>
    </row>
    <row r="201" spans="8:8" s="164" customFormat="1" ht="11.25">
      <c r="H201" s="165"/>
    </row>
    <row r="202" spans="8:8" s="164" customFormat="1" ht="11.25">
      <c r="H202" s="165"/>
    </row>
    <row r="203" spans="8:8" s="164" customFormat="1" ht="11.25">
      <c r="H203" s="165"/>
    </row>
    <row r="204" spans="8:8" s="164" customFormat="1" ht="11.25">
      <c r="H204" s="165"/>
    </row>
    <row r="205" spans="8:8" s="164" customFormat="1" ht="11.25">
      <c r="H205" s="165"/>
    </row>
  </sheetData>
  <mergeCells count="6">
    <mergeCell ref="C8:G8"/>
    <mergeCell ref="A1:H1"/>
    <mergeCell ref="A2:H2"/>
    <mergeCell ref="A3:H3"/>
    <mergeCell ref="A4:H4"/>
    <mergeCell ref="A5:H5"/>
  </mergeCells>
  <printOptions horizontalCentered="1"/>
  <pageMargins left="0.5" right="0.5" top="0.6" bottom="0.36" header="0.5" footer="0.28000000000000003"/>
  <pageSetup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1"/>
  <sheetViews>
    <sheetView showGridLines="0" topLeftCell="A19" zoomScale="80" zoomScaleNormal="80" workbookViewId="0">
      <selection activeCell="I50" sqref="I50"/>
    </sheetView>
  </sheetViews>
  <sheetFormatPr defaultColWidth="6.28515625" defaultRowHeight="12.75"/>
  <cols>
    <col min="1" max="1" width="83" style="31" customWidth="1"/>
    <col min="2" max="2" width="7.28515625" style="31" customWidth="1"/>
    <col min="3" max="3" width="18.85546875" style="31" bestFit="1" customWidth="1"/>
    <col min="4" max="4" width="1.140625" style="31" customWidth="1"/>
    <col min="5" max="5" width="19.5703125" style="31" bestFit="1" customWidth="1"/>
    <col min="6" max="6" width="1.140625" style="31" customWidth="1"/>
    <col min="7" max="7" width="18.85546875" style="31" bestFit="1" customWidth="1"/>
    <col min="8" max="8" width="1.28515625" style="142" customWidth="1"/>
    <col min="9" max="9" width="7.7109375" style="31" bestFit="1" customWidth="1"/>
    <col min="10" max="10" width="8.28515625" style="31" bestFit="1" customWidth="1"/>
    <col min="11" max="16384" width="6.28515625" style="31"/>
  </cols>
  <sheetData>
    <row r="1" spans="1:8">
      <c r="A1" s="266" t="s">
        <v>181</v>
      </c>
      <c r="B1" s="266"/>
      <c r="C1" s="266"/>
      <c r="D1" s="266"/>
      <c r="E1" s="266"/>
      <c r="F1" s="266"/>
      <c r="G1" s="266"/>
      <c r="H1" s="266"/>
    </row>
    <row r="2" spans="1:8">
      <c r="A2" s="266" t="s">
        <v>89</v>
      </c>
      <c r="B2" s="266"/>
      <c r="C2" s="266"/>
      <c r="D2" s="266"/>
      <c r="E2" s="266"/>
      <c r="F2" s="266"/>
      <c r="G2" s="266"/>
      <c r="H2" s="266"/>
    </row>
    <row r="3" spans="1:8">
      <c r="A3" s="266" t="s">
        <v>90</v>
      </c>
      <c r="B3" s="266"/>
      <c r="C3" s="266"/>
      <c r="D3" s="266"/>
      <c r="E3" s="266"/>
      <c r="F3" s="266"/>
      <c r="G3" s="266"/>
      <c r="H3" s="266"/>
    </row>
    <row r="4" spans="1:8">
      <c r="A4" s="266" t="s">
        <v>1</v>
      </c>
      <c r="B4" s="266"/>
      <c r="C4" s="266"/>
      <c r="D4" s="266"/>
      <c r="E4" s="266"/>
      <c r="F4" s="266"/>
      <c r="G4" s="266"/>
      <c r="H4" s="266"/>
    </row>
    <row r="5" spans="1:8">
      <c r="A5" s="266" t="s">
        <v>2</v>
      </c>
      <c r="B5" s="266"/>
      <c r="C5" s="266"/>
      <c r="D5" s="266"/>
      <c r="E5" s="266"/>
      <c r="F5" s="266"/>
      <c r="G5" s="266"/>
      <c r="H5" s="266"/>
    </row>
    <row r="6" spans="1:8">
      <c r="A6" s="212"/>
      <c r="B6" s="212"/>
      <c r="C6" s="212"/>
      <c r="D6" s="212"/>
      <c r="E6" s="212"/>
      <c r="F6" s="212"/>
      <c r="G6" s="212"/>
    </row>
    <row r="7" spans="1:8">
      <c r="A7" s="212"/>
      <c r="B7" s="212"/>
      <c r="C7" s="212"/>
      <c r="D7" s="212"/>
      <c r="E7" s="212"/>
      <c r="F7" s="212"/>
      <c r="G7" s="212"/>
    </row>
    <row r="8" spans="1:8" ht="18" customHeight="1">
      <c r="C8" s="263" t="s">
        <v>67</v>
      </c>
      <c r="D8" s="263"/>
      <c r="E8" s="263"/>
      <c r="F8" s="263"/>
      <c r="G8" s="263"/>
      <c r="H8" s="12"/>
    </row>
    <row r="9" spans="1:8" ht="18" customHeight="1">
      <c r="C9" s="211" t="s">
        <v>174</v>
      </c>
      <c r="D9" s="61"/>
      <c r="E9" s="211" t="s">
        <v>161</v>
      </c>
      <c r="F9" s="61"/>
      <c r="G9" s="222" t="s">
        <v>174</v>
      </c>
      <c r="H9" s="144"/>
    </row>
    <row r="10" spans="1:8" ht="18" customHeight="1">
      <c r="C10" s="1" t="s">
        <v>154</v>
      </c>
      <c r="D10" s="61"/>
      <c r="E10" s="1" t="s">
        <v>154</v>
      </c>
      <c r="F10" s="61"/>
      <c r="G10" s="1" t="s">
        <v>111</v>
      </c>
      <c r="H10" s="31"/>
    </row>
    <row r="11" spans="1:8" ht="18" customHeight="1"/>
    <row r="12" spans="1:8" ht="18" customHeight="1">
      <c r="A12" s="58" t="s">
        <v>86</v>
      </c>
      <c r="B12" s="42"/>
      <c r="C12" s="133">
        <f>'Income Statement'!C36</f>
        <v>231</v>
      </c>
      <c r="D12" s="49"/>
      <c r="E12" s="133">
        <f>'Income Statement'!E36</f>
        <v>217</v>
      </c>
      <c r="F12" s="49"/>
      <c r="G12" s="133">
        <f>'Income Statement'!G36</f>
        <v>207</v>
      </c>
    </row>
    <row r="13" spans="1:8" ht="9.75" customHeight="1"/>
    <row r="14" spans="1:8">
      <c r="A14" s="225" t="s">
        <v>68</v>
      </c>
    </row>
    <row r="15" spans="1:8" ht="9.75" customHeight="1">
      <c r="A15" s="225"/>
    </row>
    <row r="16" spans="1:8" ht="15">
      <c r="A16" s="226" t="s">
        <v>182</v>
      </c>
      <c r="C16" s="33">
        <v>15</v>
      </c>
      <c r="D16" s="34"/>
      <c r="E16" s="219">
        <v>15</v>
      </c>
      <c r="F16" s="34"/>
      <c r="G16" s="33">
        <v>17</v>
      </c>
      <c r="H16" s="12"/>
    </row>
    <row r="17" spans="1:11" s="225" customFormat="1" ht="15">
      <c r="A17" s="226" t="s">
        <v>177</v>
      </c>
      <c r="C17" s="227">
        <v>8</v>
      </c>
      <c r="D17" s="228"/>
      <c r="E17" s="227">
        <v>2</v>
      </c>
      <c r="F17" s="228"/>
      <c r="G17" s="227">
        <v>0</v>
      </c>
      <c r="H17" s="217"/>
    </row>
    <row r="18" spans="1:11" ht="15">
      <c r="A18" s="226" t="s">
        <v>178</v>
      </c>
      <c r="C18" s="33">
        <v>4</v>
      </c>
      <c r="D18" s="34"/>
      <c r="E18" s="219">
        <v>3</v>
      </c>
      <c r="F18" s="34"/>
      <c r="G18" s="33">
        <v>5</v>
      </c>
      <c r="H18" s="12"/>
      <c r="K18" s="31" t="s">
        <v>173</v>
      </c>
    </row>
    <row r="19" spans="1:11" ht="15">
      <c r="A19" s="226" t="s">
        <v>183</v>
      </c>
      <c r="C19" s="33">
        <v>-5</v>
      </c>
      <c r="D19" s="34"/>
      <c r="E19" s="219">
        <v>0</v>
      </c>
      <c r="F19" s="34"/>
      <c r="G19" s="33">
        <v>0</v>
      </c>
      <c r="H19" s="12"/>
    </row>
    <row r="20" spans="1:11">
      <c r="A20" s="145" t="s">
        <v>176</v>
      </c>
      <c r="C20" s="220">
        <v>0</v>
      </c>
      <c r="D20" s="221"/>
      <c r="E20" s="220">
        <v>0</v>
      </c>
      <c r="F20" s="221"/>
      <c r="G20" s="220">
        <v>1</v>
      </c>
      <c r="H20" s="12"/>
    </row>
    <row r="21" spans="1:11" ht="18" customHeight="1">
      <c r="A21" s="226" t="s">
        <v>92</v>
      </c>
      <c r="B21" s="32"/>
      <c r="C21" s="229">
        <f>SUM(C16:C20)</f>
        <v>22</v>
      </c>
      <c r="D21" s="30"/>
      <c r="E21" s="229">
        <f>SUM(E16:E20)</f>
        <v>20</v>
      </c>
      <c r="F21" s="33"/>
      <c r="G21" s="229">
        <f>SUM(G16:G20)</f>
        <v>23</v>
      </c>
      <c r="H21" s="12"/>
      <c r="I21" s="51"/>
    </row>
    <row r="22" spans="1:11" ht="18" customHeight="1">
      <c r="A22" s="32"/>
      <c r="B22" s="32"/>
      <c r="C22" s="52"/>
      <c r="D22" s="52"/>
      <c r="E22" s="52"/>
      <c r="G22" s="52"/>
      <c r="H22" s="12"/>
    </row>
    <row r="23" spans="1:11" ht="18" customHeight="1" thickBot="1">
      <c r="A23" s="36" t="s">
        <v>71</v>
      </c>
      <c r="B23" s="36"/>
      <c r="C23" s="37">
        <f>C12+C21</f>
        <v>253</v>
      </c>
      <c r="D23" s="53"/>
      <c r="E23" s="37">
        <f>E12+E21</f>
        <v>237</v>
      </c>
      <c r="F23" s="54"/>
      <c r="G23" s="37">
        <f>G12+G21</f>
        <v>230</v>
      </c>
      <c r="H23" s="12"/>
    </row>
    <row r="24" spans="1:11" ht="13.5" thickTop="1">
      <c r="H24" s="12"/>
    </row>
    <row r="26" spans="1:11" ht="18" customHeight="1">
      <c r="A26" s="76" t="s">
        <v>130</v>
      </c>
      <c r="B26" s="35"/>
      <c r="C26" s="14">
        <f>'Income Statement'!C21</f>
        <v>529</v>
      </c>
      <c r="D26" s="122"/>
      <c r="E26" s="14">
        <f>'Income Statement'!E21</f>
        <v>518</v>
      </c>
      <c r="F26" s="122"/>
      <c r="G26" s="14">
        <f>'Income Statement'!G21</f>
        <v>497</v>
      </c>
      <c r="H26" s="144"/>
    </row>
    <row r="27" spans="1:11" ht="18" customHeight="1">
      <c r="A27" s="35"/>
      <c r="B27" s="35"/>
      <c r="C27" s="35"/>
      <c r="D27" s="35"/>
      <c r="E27" s="35"/>
      <c r="F27" s="35"/>
      <c r="G27" s="35"/>
      <c r="H27" s="144"/>
    </row>
    <row r="28" spans="1:11" ht="18" customHeight="1">
      <c r="A28" s="40" t="s">
        <v>179</v>
      </c>
      <c r="B28" s="35"/>
      <c r="C28" s="56">
        <f>C23/C26</f>
        <v>0.47826086956521741</v>
      </c>
      <c r="D28" s="35"/>
      <c r="E28" s="56">
        <f>E23/E26</f>
        <v>0.4575289575289575</v>
      </c>
      <c r="F28" s="35"/>
      <c r="G28" s="56">
        <f>G23/G26</f>
        <v>0.46277665995975853</v>
      </c>
      <c r="H28" s="144"/>
    </row>
    <row r="32" spans="1:11" s="164" customFormat="1">
      <c r="H32" s="165"/>
      <c r="I32" s="225"/>
    </row>
    <row r="33" spans="1:8" s="164" customFormat="1" ht="11.25">
      <c r="H33" s="165"/>
    </row>
    <row r="34" spans="1:8" s="164" customFormat="1" ht="11.25">
      <c r="H34" s="165"/>
    </row>
    <row r="35" spans="1:8" s="164" customFormat="1" ht="11.25">
      <c r="H35" s="165"/>
    </row>
    <row r="36" spans="1:8">
      <c r="A36" s="210"/>
    </row>
    <row r="37" spans="1:8" s="164" customFormat="1" ht="11.25">
      <c r="H37" s="165"/>
    </row>
    <row r="38" spans="1:8" s="164" customFormat="1" ht="11.25">
      <c r="H38" s="165"/>
    </row>
    <row r="39" spans="1:8" s="164" customFormat="1" ht="11.25">
      <c r="H39" s="165"/>
    </row>
    <row r="40" spans="1:8" s="164" customFormat="1" ht="11.25">
      <c r="H40" s="165"/>
    </row>
    <row r="41" spans="1:8" s="164" customFormat="1" ht="11.25">
      <c r="H41" s="165"/>
    </row>
    <row r="42" spans="1:8" s="164" customFormat="1" ht="11.25">
      <c r="H42" s="165"/>
    </row>
    <row r="43" spans="1:8" s="164" customFormat="1" ht="11.25">
      <c r="H43" s="165"/>
    </row>
    <row r="44" spans="1:8" s="164" customFormat="1" ht="11.25">
      <c r="H44" s="165"/>
    </row>
    <row r="45" spans="1:8" s="164" customFormat="1" ht="11.25">
      <c r="H45" s="165"/>
    </row>
    <row r="46" spans="1:8" s="164" customFormat="1" ht="11.25">
      <c r="H46" s="165"/>
    </row>
    <row r="47" spans="1:8" s="164" customFormat="1" ht="11.25">
      <c r="H47" s="165"/>
    </row>
    <row r="48" spans="1:8" s="164" customFormat="1" ht="11.25">
      <c r="H48" s="165"/>
    </row>
    <row r="49" spans="8:8" s="164" customFormat="1" ht="11.25">
      <c r="H49" s="165"/>
    </row>
    <row r="50" spans="8:8" s="164" customFormat="1" ht="11.25">
      <c r="H50" s="165"/>
    </row>
    <row r="51" spans="8:8" s="164" customFormat="1" ht="11.25">
      <c r="H51" s="165"/>
    </row>
    <row r="52" spans="8:8" s="164" customFormat="1" ht="11.25">
      <c r="H52" s="165"/>
    </row>
    <row r="53" spans="8:8" s="164" customFormat="1" ht="11.25">
      <c r="H53" s="165"/>
    </row>
    <row r="54" spans="8:8" s="164" customFormat="1" ht="11.25">
      <c r="H54" s="165"/>
    </row>
    <row r="55" spans="8:8" s="164" customFormat="1" ht="11.25">
      <c r="H55" s="165"/>
    </row>
    <row r="56" spans="8:8" s="164" customFormat="1" ht="11.25">
      <c r="H56" s="165"/>
    </row>
    <row r="57" spans="8:8" s="164" customFormat="1" ht="11.25">
      <c r="H57" s="165"/>
    </row>
    <row r="58" spans="8:8" s="164" customFormat="1" ht="11.25">
      <c r="H58" s="165"/>
    </row>
    <row r="59" spans="8:8" s="164" customFormat="1" ht="11.25">
      <c r="H59" s="165"/>
    </row>
    <row r="60" spans="8:8" s="164" customFormat="1" ht="11.25">
      <c r="H60" s="165"/>
    </row>
    <row r="61" spans="8:8" s="164" customFormat="1" ht="11.25">
      <c r="H61" s="165"/>
    </row>
    <row r="62" spans="8:8" s="164" customFormat="1" ht="11.25">
      <c r="H62" s="165"/>
    </row>
    <row r="63" spans="8:8" s="164" customFormat="1" ht="11.25">
      <c r="H63" s="165"/>
    </row>
    <row r="64" spans="8:8" s="164" customFormat="1" ht="11.25">
      <c r="H64" s="165"/>
    </row>
    <row r="65" spans="8:8" s="164" customFormat="1" ht="11.25">
      <c r="H65" s="165"/>
    </row>
    <row r="66" spans="8:8" s="164" customFormat="1" ht="11.25">
      <c r="H66" s="165"/>
    </row>
    <row r="67" spans="8:8" s="164" customFormat="1" ht="11.25">
      <c r="H67" s="165"/>
    </row>
    <row r="68" spans="8:8" s="164" customFormat="1" ht="11.25">
      <c r="H68" s="165"/>
    </row>
    <row r="69" spans="8:8" s="164" customFormat="1" ht="11.25">
      <c r="H69" s="165"/>
    </row>
    <row r="70" spans="8:8" s="164" customFormat="1" ht="11.25">
      <c r="H70" s="165"/>
    </row>
    <row r="71" spans="8:8" s="164" customFormat="1" ht="11.25">
      <c r="H71" s="165"/>
    </row>
    <row r="72" spans="8:8" s="164" customFormat="1" ht="11.25">
      <c r="H72" s="165"/>
    </row>
    <row r="73" spans="8:8" s="164" customFormat="1" ht="11.25">
      <c r="H73" s="165"/>
    </row>
    <row r="74" spans="8:8" s="164" customFormat="1" ht="11.25">
      <c r="H74" s="165"/>
    </row>
    <row r="75" spans="8:8" s="164" customFormat="1" ht="11.25">
      <c r="H75" s="165"/>
    </row>
    <row r="76" spans="8:8" s="164" customFormat="1" ht="11.25">
      <c r="H76" s="165"/>
    </row>
    <row r="77" spans="8:8" s="164" customFormat="1" ht="11.25">
      <c r="H77" s="165"/>
    </row>
    <row r="78" spans="8:8" s="164" customFormat="1" ht="11.25">
      <c r="H78" s="165"/>
    </row>
    <row r="79" spans="8:8" s="164" customFormat="1" ht="11.25">
      <c r="H79" s="165"/>
    </row>
    <row r="80" spans="8:8" s="164" customFormat="1" ht="11.25">
      <c r="H80" s="165"/>
    </row>
    <row r="81" spans="8:8" s="164" customFormat="1" ht="11.25">
      <c r="H81" s="165"/>
    </row>
    <row r="82" spans="8:8" s="164" customFormat="1" ht="11.25">
      <c r="H82" s="165"/>
    </row>
    <row r="83" spans="8:8" s="164" customFormat="1" ht="11.25">
      <c r="H83" s="165"/>
    </row>
    <row r="84" spans="8:8" s="164" customFormat="1" ht="11.25">
      <c r="H84" s="165"/>
    </row>
    <row r="85" spans="8:8" s="164" customFormat="1" ht="11.25">
      <c r="H85" s="165"/>
    </row>
    <row r="86" spans="8:8" s="164" customFormat="1" ht="11.25">
      <c r="H86" s="165"/>
    </row>
    <row r="87" spans="8:8" s="164" customFormat="1" ht="11.25">
      <c r="H87" s="165"/>
    </row>
    <row r="88" spans="8:8" s="164" customFormat="1" ht="11.25">
      <c r="H88" s="165"/>
    </row>
    <row r="89" spans="8:8" s="164" customFormat="1" ht="11.25">
      <c r="H89" s="165"/>
    </row>
    <row r="90" spans="8:8" s="164" customFormat="1" ht="11.25">
      <c r="H90" s="165"/>
    </row>
    <row r="91" spans="8:8" s="164" customFormat="1" ht="11.25">
      <c r="H91" s="165"/>
    </row>
    <row r="92" spans="8:8" s="164" customFormat="1" ht="11.25">
      <c r="H92" s="165"/>
    </row>
    <row r="93" spans="8:8" s="164" customFormat="1" ht="11.25">
      <c r="H93" s="165"/>
    </row>
    <row r="94" spans="8:8" s="164" customFormat="1" ht="11.25">
      <c r="H94" s="165"/>
    </row>
    <row r="95" spans="8:8" s="164" customFormat="1" ht="11.25">
      <c r="H95" s="165"/>
    </row>
    <row r="96" spans="8:8" s="164" customFormat="1" ht="11.25">
      <c r="H96" s="165"/>
    </row>
    <row r="97" spans="8:8" s="164" customFormat="1" ht="11.25">
      <c r="H97" s="165"/>
    </row>
    <row r="98" spans="8:8" s="164" customFormat="1" ht="11.25">
      <c r="H98" s="165"/>
    </row>
    <row r="99" spans="8:8" s="164" customFormat="1" ht="11.25">
      <c r="H99" s="165"/>
    </row>
    <row r="100" spans="8:8" s="164" customFormat="1" ht="11.25">
      <c r="H100" s="165"/>
    </row>
    <row r="101" spans="8:8" s="164" customFormat="1" ht="11.25">
      <c r="H101" s="165"/>
    </row>
    <row r="102" spans="8:8" s="164" customFormat="1" ht="11.25">
      <c r="H102" s="165"/>
    </row>
    <row r="103" spans="8:8" s="164" customFormat="1" ht="11.25">
      <c r="H103" s="165"/>
    </row>
    <row r="104" spans="8:8" s="164" customFormat="1" ht="11.25">
      <c r="H104" s="165"/>
    </row>
    <row r="105" spans="8:8" s="164" customFormat="1" ht="11.25">
      <c r="H105" s="165"/>
    </row>
    <row r="106" spans="8:8" s="164" customFormat="1" ht="11.25">
      <c r="H106" s="165"/>
    </row>
    <row r="107" spans="8:8" s="164" customFormat="1" ht="11.25">
      <c r="H107" s="165"/>
    </row>
    <row r="108" spans="8:8" s="164" customFormat="1" ht="11.25">
      <c r="H108" s="165"/>
    </row>
    <row r="109" spans="8:8" s="164" customFormat="1" ht="11.25">
      <c r="H109" s="165"/>
    </row>
    <row r="110" spans="8:8" s="164" customFormat="1" ht="11.25">
      <c r="H110" s="165"/>
    </row>
    <row r="111" spans="8:8" s="164" customFormat="1" ht="11.25">
      <c r="H111" s="165"/>
    </row>
    <row r="112" spans="8:8" s="164" customFormat="1" ht="11.25">
      <c r="H112" s="165"/>
    </row>
    <row r="113" spans="8:8" s="164" customFormat="1" ht="11.25">
      <c r="H113" s="165"/>
    </row>
    <row r="114" spans="8:8" s="164" customFormat="1" ht="11.25">
      <c r="H114" s="165"/>
    </row>
    <row r="115" spans="8:8" s="164" customFormat="1" ht="11.25">
      <c r="H115" s="165"/>
    </row>
    <row r="116" spans="8:8" s="164" customFormat="1" ht="11.25">
      <c r="H116" s="165"/>
    </row>
    <row r="117" spans="8:8" s="164" customFormat="1" ht="11.25">
      <c r="H117" s="165"/>
    </row>
    <row r="118" spans="8:8" s="164" customFormat="1" ht="11.25">
      <c r="H118" s="165"/>
    </row>
    <row r="119" spans="8:8" s="164" customFormat="1" ht="11.25">
      <c r="H119" s="165"/>
    </row>
    <row r="120" spans="8:8" s="164" customFormat="1" ht="11.25">
      <c r="H120" s="165"/>
    </row>
    <row r="121" spans="8:8" s="164" customFormat="1" ht="11.25">
      <c r="H121" s="165"/>
    </row>
    <row r="122" spans="8:8" s="164" customFormat="1" ht="11.25">
      <c r="H122" s="165"/>
    </row>
    <row r="123" spans="8:8" s="164" customFormat="1" ht="11.25">
      <c r="H123" s="165"/>
    </row>
    <row r="124" spans="8:8" s="164" customFormat="1" ht="11.25">
      <c r="H124" s="165"/>
    </row>
    <row r="125" spans="8:8" s="164" customFormat="1" ht="11.25">
      <c r="H125" s="165"/>
    </row>
    <row r="126" spans="8:8" s="164" customFormat="1" ht="11.25">
      <c r="H126" s="165"/>
    </row>
    <row r="127" spans="8:8" s="164" customFormat="1" ht="11.25">
      <c r="H127" s="165"/>
    </row>
    <row r="128" spans="8:8" s="164" customFormat="1" ht="11.25">
      <c r="H128" s="165"/>
    </row>
    <row r="129" spans="8:8" s="164" customFormat="1" ht="11.25">
      <c r="H129" s="165"/>
    </row>
    <row r="130" spans="8:8" s="164" customFormat="1" ht="11.25">
      <c r="H130" s="165"/>
    </row>
    <row r="131" spans="8:8" s="164" customFormat="1" ht="11.25">
      <c r="H131" s="165"/>
    </row>
    <row r="132" spans="8:8" s="164" customFormat="1" ht="11.25">
      <c r="H132" s="165"/>
    </row>
    <row r="133" spans="8:8" s="164" customFormat="1" ht="11.25">
      <c r="H133" s="165"/>
    </row>
    <row r="134" spans="8:8" s="164" customFormat="1" ht="11.25">
      <c r="H134" s="165"/>
    </row>
    <row r="135" spans="8:8" s="164" customFormat="1" ht="11.25">
      <c r="H135" s="165"/>
    </row>
    <row r="136" spans="8:8" s="164" customFormat="1" ht="11.25">
      <c r="H136" s="165"/>
    </row>
    <row r="137" spans="8:8" s="164" customFormat="1" ht="11.25">
      <c r="H137" s="165"/>
    </row>
    <row r="138" spans="8:8" s="164" customFormat="1" ht="11.25">
      <c r="H138" s="165"/>
    </row>
    <row r="139" spans="8:8" s="164" customFormat="1" ht="11.25">
      <c r="H139" s="165"/>
    </row>
    <row r="140" spans="8:8" s="164" customFormat="1" ht="11.25">
      <c r="H140" s="165"/>
    </row>
    <row r="141" spans="8:8" s="164" customFormat="1" ht="11.25">
      <c r="H141" s="165"/>
    </row>
    <row r="142" spans="8:8" s="164" customFormat="1" ht="11.25">
      <c r="H142" s="165"/>
    </row>
    <row r="143" spans="8:8" s="164" customFormat="1" ht="11.25">
      <c r="H143" s="165"/>
    </row>
    <row r="144" spans="8:8" s="164" customFormat="1" ht="11.25">
      <c r="H144" s="165"/>
    </row>
    <row r="145" spans="8:8" s="164" customFormat="1" ht="11.25">
      <c r="H145" s="165"/>
    </row>
    <row r="146" spans="8:8" s="164" customFormat="1" ht="11.25">
      <c r="H146" s="165"/>
    </row>
    <row r="147" spans="8:8" s="164" customFormat="1" ht="11.25">
      <c r="H147" s="165"/>
    </row>
    <row r="148" spans="8:8" s="164" customFormat="1" ht="11.25">
      <c r="H148" s="165"/>
    </row>
    <row r="149" spans="8:8" s="164" customFormat="1" ht="11.25">
      <c r="H149" s="165"/>
    </row>
    <row r="150" spans="8:8" s="164" customFormat="1" ht="11.25">
      <c r="H150" s="165"/>
    </row>
    <row r="151" spans="8:8" s="164" customFormat="1" ht="11.25">
      <c r="H151" s="165"/>
    </row>
    <row r="152" spans="8:8" s="164" customFormat="1" ht="11.25">
      <c r="H152" s="165"/>
    </row>
    <row r="153" spans="8:8" s="164" customFormat="1" ht="11.25">
      <c r="H153" s="165"/>
    </row>
    <row r="154" spans="8:8" s="164" customFormat="1" ht="11.25">
      <c r="H154" s="165"/>
    </row>
    <row r="155" spans="8:8" s="164" customFormat="1" ht="11.25">
      <c r="H155" s="165"/>
    </row>
    <row r="156" spans="8:8" s="164" customFormat="1" ht="11.25">
      <c r="H156" s="165"/>
    </row>
    <row r="157" spans="8:8" s="164" customFormat="1" ht="11.25">
      <c r="H157" s="165"/>
    </row>
    <row r="158" spans="8:8" s="164" customFormat="1" ht="11.25">
      <c r="H158" s="165"/>
    </row>
    <row r="159" spans="8:8" s="164" customFormat="1" ht="11.25">
      <c r="H159" s="165"/>
    </row>
    <row r="160" spans="8:8" s="164" customFormat="1" ht="11.25">
      <c r="H160" s="165"/>
    </row>
    <row r="161" spans="8:8" s="164" customFormat="1" ht="11.25">
      <c r="H161" s="165"/>
    </row>
    <row r="162" spans="8:8" s="164" customFormat="1" ht="11.25">
      <c r="H162" s="165"/>
    </row>
    <row r="163" spans="8:8" s="164" customFormat="1" ht="11.25">
      <c r="H163" s="165"/>
    </row>
    <row r="164" spans="8:8" s="164" customFormat="1" ht="11.25">
      <c r="H164" s="165"/>
    </row>
    <row r="165" spans="8:8" s="164" customFormat="1" ht="11.25">
      <c r="H165" s="165"/>
    </row>
    <row r="166" spans="8:8" s="164" customFormat="1" ht="11.25">
      <c r="H166" s="165"/>
    </row>
    <row r="167" spans="8:8" s="164" customFormat="1" ht="11.25">
      <c r="H167" s="165"/>
    </row>
    <row r="168" spans="8:8" s="164" customFormat="1" ht="11.25">
      <c r="H168" s="165"/>
    </row>
    <row r="169" spans="8:8" s="164" customFormat="1" ht="11.25">
      <c r="H169" s="165"/>
    </row>
    <row r="170" spans="8:8" s="164" customFormat="1" ht="11.25">
      <c r="H170" s="165"/>
    </row>
    <row r="171" spans="8:8" s="164" customFormat="1" ht="11.25">
      <c r="H171" s="165"/>
    </row>
    <row r="172" spans="8:8" s="164" customFormat="1" ht="11.25">
      <c r="H172" s="165"/>
    </row>
    <row r="173" spans="8:8" s="164" customFormat="1" ht="11.25">
      <c r="H173" s="165"/>
    </row>
    <row r="174" spans="8:8" s="164" customFormat="1" ht="11.25">
      <c r="H174" s="165"/>
    </row>
    <row r="175" spans="8:8" s="164" customFormat="1" ht="11.25">
      <c r="H175" s="165"/>
    </row>
    <row r="176" spans="8:8" s="164" customFormat="1" ht="11.25">
      <c r="H176" s="165"/>
    </row>
    <row r="177" spans="8:8" s="164" customFormat="1" ht="11.25">
      <c r="H177" s="165"/>
    </row>
    <row r="178" spans="8:8" s="164" customFormat="1" ht="11.25">
      <c r="H178" s="165"/>
    </row>
    <row r="179" spans="8:8" s="164" customFormat="1" ht="11.25">
      <c r="H179" s="165"/>
    </row>
    <row r="180" spans="8:8" s="164" customFormat="1" ht="11.25">
      <c r="H180" s="165"/>
    </row>
    <row r="181" spans="8:8" s="164" customFormat="1" ht="11.25">
      <c r="H181" s="165"/>
    </row>
    <row r="182" spans="8:8" s="164" customFormat="1" ht="11.25">
      <c r="H182" s="165"/>
    </row>
    <row r="183" spans="8:8" s="164" customFormat="1" ht="11.25">
      <c r="H183" s="165"/>
    </row>
    <row r="184" spans="8:8" s="164" customFormat="1" ht="11.25">
      <c r="H184" s="165"/>
    </row>
    <row r="185" spans="8:8" s="164" customFormat="1" ht="11.25">
      <c r="H185" s="165"/>
    </row>
    <row r="186" spans="8:8" s="164" customFormat="1" ht="11.25">
      <c r="H186" s="165"/>
    </row>
    <row r="187" spans="8:8" s="164" customFormat="1" ht="11.25">
      <c r="H187" s="165"/>
    </row>
    <row r="188" spans="8:8" s="164" customFormat="1" ht="11.25">
      <c r="H188" s="165"/>
    </row>
    <row r="189" spans="8:8" s="164" customFormat="1" ht="11.25">
      <c r="H189" s="165"/>
    </row>
    <row r="190" spans="8:8" s="164" customFormat="1" ht="11.25">
      <c r="H190" s="165"/>
    </row>
    <row r="191" spans="8:8" s="164" customFormat="1" ht="11.25">
      <c r="H191" s="165"/>
    </row>
    <row r="192" spans="8:8" s="164" customFormat="1" ht="11.25">
      <c r="H192" s="165"/>
    </row>
    <row r="193" spans="8:8" s="164" customFormat="1" ht="11.25">
      <c r="H193" s="165"/>
    </row>
    <row r="194" spans="8:8" s="164" customFormat="1" ht="11.25">
      <c r="H194" s="165"/>
    </row>
    <row r="195" spans="8:8" s="164" customFormat="1" ht="11.25">
      <c r="H195" s="165"/>
    </row>
    <row r="196" spans="8:8" s="164" customFormat="1" ht="11.25">
      <c r="H196" s="165"/>
    </row>
    <row r="197" spans="8:8" s="164" customFormat="1" ht="11.25">
      <c r="H197" s="165"/>
    </row>
    <row r="198" spans="8:8" s="164" customFormat="1" ht="11.25">
      <c r="H198" s="165"/>
    </row>
    <row r="199" spans="8:8" s="164" customFormat="1" ht="11.25">
      <c r="H199" s="165"/>
    </row>
    <row r="200" spans="8:8" s="164" customFormat="1" ht="11.25">
      <c r="H200" s="165"/>
    </row>
    <row r="201" spans="8:8" s="164" customFormat="1" ht="11.25">
      <c r="H201" s="165"/>
    </row>
  </sheetData>
  <mergeCells count="6">
    <mergeCell ref="C8:G8"/>
    <mergeCell ref="A1:H1"/>
    <mergeCell ref="A2:H2"/>
    <mergeCell ref="A3:H3"/>
    <mergeCell ref="A4:H4"/>
    <mergeCell ref="A5:H5"/>
  </mergeCells>
  <printOptions horizontalCentered="1"/>
  <pageMargins left="0.5" right="0.5" top="0.6" bottom="0.36" header="0.5" footer="0.28000000000000003"/>
  <pageSetup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topLeftCell="A28" zoomScale="80" zoomScaleNormal="80" workbookViewId="0">
      <selection activeCell="I43" sqref="I43"/>
    </sheetView>
  </sheetViews>
  <sheetFormatPr defaultColWidth="7.140625" defaultRowHeight="12.75"/>
  <cols>
    <col min="1" max="1" width="56.28515625" style="31" customWidth="1"/>
    <col min="2" max="2" width="1.28515625" style="31" customWidth="1"/>
    <col min="3" max="3" width="23.28515625" style="31" customWidth="1"/>
    <col min="4" max="4" width="1.28515625" style="31" customWidth="1"/>
    <col min="5" max="5" width="23.28515625" style="31" customWidth="1"/>
    <col min="6" max="6" width="1.28515625" style="31" customWidth="1"/>
    <col min="7" max="7" width="23.28515625" style="31" customWidth="1"/>
    <col min="8" max="8" width="2.140625" style="142" customWidth="1"/>
    <col min="9" max="16384" width="7.140625" style="31"/>
  </cols>
  <sheetData>
    <row r="1" spans="1:8">
      <c r="A1" s="266" t="s">
        <v>181</v>
      </c>
      <c r="B1" s="266"/>
      <c r="C1" s="266"/>
      <c r="D1" s="266"/>
      <c r="E1" s="266"/>
      <c r="F1" s="266"/>
      <c r="G1" s="266"/>
      <c r="H1" s="266"/>
    </row>
    <row r="2" spans="1:8">
      <c r="A2" s="266" t="s">
        <v>89</v>
      </c>
      <c r="B2" s="266"/>
      <c r="C2" s="266"/>
      <c r="D2" s="266"/>
      <c r="E2" s="266"/>
      <c r="F2" s="266"/>
      <c r="G2" s="266"/>
      <c r="H2" s="266"/>
    </row>
    <row r="3" spans="1:8">
      <c r="A3" s="266" t="s">
        <v>90</v>
      </c>
      <c r="B3" s="266"/>
      <c r="C3" s="266"/>
      <c r="D3" s="266"/>
      <c r="E3" s="266"/>
      <c r="F3" s="266"/>
      <c r="G3" s="266"/>
      <c r="H3" s="266"/>
    </row>
    <row r="4" spans="1:8">
      <c r="A4" s="266" t="s">
        <v>1</v>
      </c>
      <c r="B4" s="266"/>
      <c r="C4" s="266"/>
      <c r="D4" s="266"/>
      <c r="E4" s="266"/>
      <c r="F4" s="266"/>
      <c r="G4" s="266"/>
      <c r="H4" s="266"/>
    </row>
    <row r="5" spans="1:8">
      <c r="A5" s="266" t="s">
        <v>2</v>
      </c>
      <c r="B5" s="266"/>
      <c r="C5" s="266"/>
      <c r="D5" s="266"/>
      <c r="E5" s="266"/>
      <c r="F5" s="266"/>
      <c r="G5" s="266"/>
      <c r="H5" s="266"/>
    </row>
    <row r="6" spans="1:8">
      <c r="A6" s="177"/>
      <c r="B6" s="177"/>
      <c r="C6" s="177"/>
      <c r="D6" s="177"/>
      <c r="E6" s="177"/>
      <c r="F6" s="177"/>
      <c r="G6" s="177"/>
    </row>
    <row r="7" spans="1:8">
      <c r="A7" s="177"/>
      <c r="B7" s="177"/>
      <c r="C7" s="177"/>
      <c r="D7" s="177"/>
      <c r="E7" s="177"/>
      <c r="F7" s="177"/>
      <c r="G7" s="177"/>
    </row>
    <row r="8" spans="1:8">
      <c r="A8" s="177"/>
      <c r="B8" s="177"/>
      <c r="C8" s="177"/>
      <c r="D8" s="177"/>
      <c r="E8" s="177"/>
      <c r="F8" s="177"/>
      <c r="G8" s="177"/>
    </row>
    <row r="9" spans="1:8" ht="18" customHeight="1">
      <c r="C9" s="263" t="s">
        <v>67</v>
      </c>
      <c r="D9" s="263"/>
      <c r="E9" s="263"/>
      <c r="F9" s="263"/>
      <c r="G9" s="263"/>
    </row>
    <row r="10" spans="1:8" ht="18" customHeight="1">
      <c r="C10" s="178" t="s">
        <v>174</v>
      </c>
      <c r="D10" s="61"/>
      <c r="E10" s="202" t="s">
        <v>161</v>
      </c>
      <c r="F10" s="61"/>
      <c r="G10" s="231" t="s">
        <v>174</v>
      </c>
    </row>
    <row r="11" spans="1:8" ht="18" customHeight="1">
      <c r="C11" s="1" t="s">
        <v>154</v>
      </c>
      <c r="D11" s="61"/>
      <c r="E11" s="1" t="s">
        <v>154</v>
      </c>
      <c r="F11" s="61"/>
      <c r="G11" s="1" t="s">
        <v>111</v>
      </c>
      <c r="H11" s="31"/>
    </row>
    <row r="12" spans="1:8">
      <c r="H12" s="2"/>
    </row>
    <row r="13" spans="1:8" ht="16.5" customHeight="1">
      <c r="A13" s="58" t="s">
        <v>87</v>
      </c>
      <c r="B13" s="42"/>
      <c r="C13" s="133">
        <f>'Income Statement'!C34</f>
        <v>298</v>
      </c>
      <c r="D13" s="49"/>
      <c r="E13" s="133">
        <f>'Income Statement'!E34</f>
        <v>301</v>
      </c>
      <c r="F13" s="49"/>
      <c r="G13" s="133">
        <f>'Income Statement'!G34</f>
        <v>290</v>
      </c>
    </row>
    <row r="14" spans="1:8" ht="6" customHeight="1"/>
    <row r="15" spans="1:8" ht="16.5" customHeight="1">
      <c r="A15" s="225" t="s">
        <v>68</v>
      </c>
    </row>
    <row r="16" spans="1:8" ht="16.5" customHeight="1">
      <c r="A16" s="225"/>
    </row>
    <row r="17" spans="1:11" ht="15">
      <c r="A17" s="226" t="s">
        <v>182</v>
      </c>
      <c r="C17" s="33">
        <v>-15</v>
      </c>
      <c r="D17" s="34"/>
      <c r="E17" s="227">
        <v>-15</v>
      </c>
      <c r="F17" s="34"/>
      <c r="G17" s="33">
        <v>-17</v>
      </c>
    </row>
    <row r="18" spans="1:11" s="225" customFormat="1" ht="15">
      <c r="A18" s="226" t="s">
        <v>177</v>
      </c>
      <c r="C18" s="227">
        <v>-8</v>
      </c>
      <c r="D18" s="228"/>
      <c r="E18" s="227">
        <v>-2</v>
      </c>
      <c r="F18" s="228"/>
      <c r="G18" s="227">
        <v>0</v>
      </c>
      <c r="H18" s="224"/>
    </row>
    <row r="19" spans="1:11" ht="15">
      <c r="A19" s="226" t="s">
        <v>178</v>
      </c>
      <c r="C19" s="33">
        <v>-4</v>
      </c>
      <c r="D19" s="34"/>
      <c r="E19" s="227">
        <v>-3</v>
      </c>
      <c r="F19" s="34"/>
      <c r="G19" s="227">
        <v>-5</v>
      </c>
    </row>
    <row r="20" spans="1:11" ht="15">
      <c r="A20" s="226" t="s">
        <v>183</v>
      </c>
      <c r="C20" s="33">
        <v>5</v>
      </c>
      <c r="D20" s="34"/>
      <c r="E20" s="227">
        <v>0</v>
      </c>
      <c r="F20" s="34"/>
      <c r="G20" s="33">
        <v>0</v>
      </c>
    </row>
    <row r="21" spans="1:11" s="225" customFormat="1">
      <c r="A21" s="230" t="s">
        <v>176</v>
      </c>
      <c r="C21" s="227">
        <v>0</v>
      </c>
      <c r="D21" s="228"/>
      <c r="E21" s="227">
        <v>0</v>
      </c>
      <c r="F21" s="228"/>
      <c r="G21" s="227">
        <v>-1</v>
      </c>
      <c r="H21" s="224"/>
    </row>
    <row r="22" spans="1:11" ht="16.5" customHeight="1">
      <c r="A22" s="32" t="s">
        <v>91</v>
      </c>
      <c r="B22" s="32"/>
      <c r="C22" s="229">
        <f>SUM(C17:C21)</f>
        <v>-22</v>
      </c>
      <c r="D22" s="57"/>
      <c r="E22" s="229">
        <f>SUM(E17:E21)</f>
        <v>-20</v>
      </c>
      <c r="G22" s="50">
        <f>SUM(G17:G21)</f>
        <v>-23</v>
      </c>
    </row>
    <row r="23" spans="1:11">
      <c r="A23" s="32"/>
      <c r="B23" s="32"/>
      <c r="C23" s="52"/>
      <c r="D23" s="52"/>
      <c r="E23" s="52"/>
      <c r="G23" s="52"/>
      <c r="H23" s="12"/>
    </row>
    <row r="24" spans="1:11" ht="16.5" customHeight="1" thickBot="1">
      <c r="A24" s="36" t="s">
        <v>72</v>
      </c>
      <c r="B24" s="36"/>
      <c r="C24" s="37">
        <f>C13+C22</f>
        <v>276</v>
      </c>
      <c r="D24" s="38"/>
      <c r="E24" s="37">
        <f>E13+E22</f>
        <v>281</v>
      </c>
      <c r="F24" s="39"/>
      <c r="G24" s="37">
        <f>G13+G22</f>
        <v>267</v>
      </c>
      <c r="H24" s="12"/>
    </row>
    <row r="25" spans="1:11" ht="18" customHeight="1" thickTop="1">
      <c r="H25" s="12"/>
    </row>
    <row r="32" spans="1:11">
      <c r="I32" s="164"/>
      <c r="J32" s="164"/>
      <c r="K32" s="164"/>
    </row>
    <row r="38" spans="9:10">
      <c r="I38" s="164"/>
      <c r="J38" s="164"/>
    </row>
    <row r="43" spans="9:10">
      <c r="I43" s="164"/>
    </row>
    <row r="48" spans="9:10">
      <c r="I48" s="164"/>
    </row>
  </sheetData>
  <mergeCells count="6">
    <mergeCell ref="C9:G9"/>
    <mergeCell ref="A1:H1"/>
    <mergeCell ref="A2:H2"/>
    <mergeCell ref="A3:H3"/>
    <mergeCell ref="A4:H4"/>
    <mergeCell ref="A5:H5"/>
  </mergeCells>
  <printOptions horizontalCentered="1"/>
  <pageMargins left="0.5" right="0.5" top="0.75" bottom="0.75" header="0.5" footer="0.5"/>
  <pageSetup scale="6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zoomScale="80" zoomScaleNormal="80" workbookViewId="0">
      <selection sqref="A1:G1"/>
    </sheetView>
  </sheetViews>
  <sheetFormatPr defaultColWidth="9.140625" defaultRowHeight="15"/>
  <cols>
    <col min="1" max="1" width="3" style="123" customWidth="1"/>
    <col min="2" max="2" width="77.42578125" style="123" bestFit="1" customWidth="1"/>
    <col min="3" max="3" width="20.7109375" style="123" customWidth="1"/>
    <col min="4" max="4" width="1.7109375" style="123" customWidth="1"/>
    <col min="5" max="5" width="20.7109375" style="123" customWidth="1"/>
    <col min="6" max="6" width="1.7109375" style="123" customWidth="1"/>
    <col min="7" max="7" width="20.7109375" style="123" customWidth="1"/>
    <col min="8" max="16384" width="9.140625" style="166"/>
  </cols>
  <sheetData>
    <row r="1" spans="1:7">
      <c r="A1" s="267" t="s">
        <v>181</v>
      </c>
      <c r="B1" s="267"/>
      <c r="C1" s="267"/>
      <c r="D1" s="267"/>
      <c r="E1" s="267"/>
      <c r="F1" s="267"/>
      <c r="G1" s="267"/>
    </row>
    <row r="2" spans="1:7">
      <c r="A2" s="268" t="s">
        <v>98</v>
      </c>
      <c r="B2" s="268"/>
      <c r="C2" s="268"/>
      <c r="D2" s="268"/>
      <c r="E2" s="268"/>
      <c r="F2" s="268"/>
      <c r="G2" s="268"/>
    </row>
    <row r="3" spans="1:7">
      <c r="A3" s="268" t="s">
        <v>2</v>
      </c>
      <c r="B3" s="268"/>
      <c r="C3" s="268"/>
      <c r="D3" s="268"/>
      <c r="E3" s="268"/>
      <c r="F3" s="268"/>
      <c r="G3" s="268"/>
    </row>
    <row r="4" spans="1:7" ht="13.5" customHeight="1"/>
    <row r="5" spans="1:7" ht="17.25" customHeight="1">
      <c r="A5" s="124"/>
      <c r="B5" s="124" t="s">
        <v>99</v>
      </c>
      <c r="C5" s="269" t="s">
        <v>73</v>
      </c>
      <c r="D5" s="269"/>
      <c r="E5" s="269"/>
      <c r="F5" s="269"/>
      <c r="G5" s="269"/>
    </row>
    <row r="6" spans="1:7">
      <c r="A6" s="124"/>
      <c r="B6" s="124" t="s">
        <v>99</v>
      </c>
      <c r="C6" s="213" t="s">
        <v>174</v>
      </c>
      <c r="D6" s="61"/>
      <c r="E6" s="213" t="s">
        <v>161</v>
      </c>
      <c r="F6" s="61"/>
      <c r="G6" s="231" t="s">
        <v>174</v>
      </c>
    </row>
    <row r="7" spans="1:7">
      <c r="A7" s="124"/>
      <c r="B7" s="124" t="s">
        <v>99</v>
      </c>
      <c r="C7" s="1" t="s">
        <v>154</v>
      </c>
      <c r="D7" s="61"/>
      <c r="E7" s="1" t="s">
        <v>154</v>
      </c>
      <c r="F7" s="61"/>
      <c r="G7" s="1" t="s">
        <v>111</v>
      </c>
    </row>
    <row r="8" spans="1:7">
      <c r="A8" s="169" t="s">
        <v>76</v>
      </c>
    </row>
    <row r="9" spans="1:7">
      <c r="B9" s="125" t="s">
        <v>131</v>
      </c>
    </row>
    <row r="10" spans="1:7">
      <c r="B10" s="180" t="s">
        <v>100</v>
      </c>
      <c r="C10" s="181"/>
      <c r="E10" s="181"/>
      <c r="G10" s="182"/>
    </row>
    <row r="11" spans="1:7">
      <c r="B11" s="123" t="s">
        <v>101</v>
      </c>
      <c r="C11" s="183">
        <v>16</v>
      </c>
      <c r="E11" s="233">
        <v>13.9</v>
      </c>
      <c r="G11" s="242">
        <v>14.7</v>
      </c>
    </row>
    <row r="12" spans="1:7">
      <c r="B12" s="123" t="s">
        <v>146</v>
      </c>
      <c r="C12" s="184">
        <v>0.158</v>
      </c>
      <c r="E12" s="234">
        <v>0.16400000000000001</v>
      </c>
      <c r="F12" s="184"/>
      <c r="G12" s="243">
        <v>0.16300000000000001</v>
      </c>
    </row>
    <row r="13" spans="1:7">
      <c r="B13" s="123" t="s">
        <v>147</v>
      </c>
      <c r="C13" s="184">
        <v>6.7000000000000004E-2</v>
      </c>
      <c r="E13" s="234">
        <v>6.8000000000000005E-2</v>
      </c>
      <c r="F13" s="184"/>
      <c r="G13" s="243">
        <v>9.5000000000000001E-2</v>
      </c>
    </row>
    <row r="14" spans="1:7">
      <c r="B14" s="123" t="s">
        <v>148</v>
      </c>
      <c r="C14" s="185">
        <v>8.9999999999999993E-3</v>
      </c>
      <c r="E14" s="235">
        <v>8.0000000000000002E-3</v>
      </c>
      <c r="F14" s="184"/>
      <c r="G14" s="244">
        <v>8.0000000000000002E-3</v>
      </c>
    </row>
    <row r="15" spans="1:7">
      <c r="B15" s="123" t="s">
        <v>152</v>
      </c>
      <c r="C15" s="186">
        <f>SUM(C12:C14)</f>
        <v>0.23400000000000001</v>
      </c>
      <c r="D15" s="186"/>
      <c r="E15" s="186">
        <f>SUM(E12:E14)</f>
        <v>0.24000000000000002</v>
      </c>
      <c r="F15" s="186"/>
      <c r="G15" s="186">
        <f>SUM(G12:G14)</f>
        <v>0.26600000000000001</v>
      </c>
    </row>
    <row r="16" spans="1:7" ht="8.25" customHeight="1">
      <c r="C16" s="183"/>
      <c r="E16" s="183"/>
      <c r="F16" s="181"/>
      <c r="G16" s="183"/>
    </row>
    <row r="17" spans="1:7">
      <c r="B17" s="180" t="s">
        <v>165</v>
      </c>
    </row>
    <row r="18" spans="1:7" ht="15.75">
      <c r="B18" s="123" t="s">
        <v>140</v>
      </c>
      <c r="C18" s="182">
        <v>336392</v>
      </c>
      <c r="E18" s="232">
        <v>399900</v>
      </c>
      <c r="F18" s="187"/>
      <c r="G18" s="241">
        <v>325950</v>
      </c>
    </row>
    <row r="19" spans="1:7" ht="9" customHeight="1">
      <c r="A19" s="166"/>
    </row>
    <row r="20" spans="1:7">
      <c r="A20" s="166"/>
      <c r="B20" s="125" t="s">
        <v>102</v>
      </c>
    </row>
    <row r="21" spans="1:7">
      <c r="B21" s="180" t="s">
        <v>166</v>
      </c>
      <c r="C21" s="186"/>
      <c r="E21" s="243"/>
      <c r="F21" s="187"/>
      <c r="G21" s="243"/>
    </row>
    <row r="22" spans="1:7">
      <c r="B22" s="123" t="s">
        <v>167</v>
      </c>
      <c r="C22" s="188">
        <v>7.32</v>
      </c>
      <c r="E22" s="246">
        <v>6.35</v>
      </c>
      <c r="F22" s="187"/>
      <c r="G22" s="246">
        <v>5.68</v>
      </c>
    </row>
    <row r="23" spans="1:7">
      <c r="B23" s="123" t="s">
        <v>103</v>
      </c>
      <c r="C23" s="15">
        <v>88.2</v>
      </c>
      <c r="D23" s="15"/>
      <c r="E23" s="15">
        <v>74.3</v>
      </c>
      <c r="F23" s="15"/>
      <c r="G23" s="15">
        <v>71.099999999999994</v>
      </c>
    </row>
    <row r="24" spans="1:7">
      <c r="B24" s="123" t="s">
        <v>149</v>
      </c>
      <c r="C24" s="184">
        <v>0.157</v>
      </c>
      <c r="D24" s="184"/>
      <c r="E24" s="239">
        <v>0.158</v>
      </c>
      <c r="F24" s="239"/>
      <c r="G24" s="239">
        <v>0.16600000000000001</v>
      </c>
    </row>
    <row r="25" spans="1:7">
      <c r="B25" s="123" t="s">
        <v>150</v>
      </c>
      <c r="C25" s="184">
        <v>2.1000000000000001E-2</v>
      </c>
      <c r="D25" s="184"/>
      <c r="E25" s="239">
        <v>1.9E-2</v>
      </c>
      <c r="F25" s="239"/>
      <c r="G25" s="239">
        <v>2.5000000000000001E-2</v>
      </c>
    </row>
    <row r="26" spans="1:7">
      <c r="B26" s="123" t="s">
        <v>151</v>
      </c>
      <c r="C26" s="185">
        <v>0.01</v>
      </c>
      <c r="D26" s="184"/>
      <c r="E26" s="240">
        <v>8.9999999999999993E-3</v>
      </c>
      <c r="F26" s="239"/>
      <c r="G26" s="240">
        <v>5.0000000000000001E-3</v>
      </c>
    </row>
    <row r="27" spans="1:7">
      <c r="B27" s="123" t="s">
        <v>152</v>
      </c>
      <c r="C27" s="186">
        <f>SUM(C24:C26)</f>
        <v>0.188</v>
      </c>
      <c r="E27" s="186">
        <f>SUM(E24:E26)</f>
        <v>0.186</v>
      </c>
      <c r="G27" s="186">
        <f>SUM(G24:G26)</f>
        <v>0.19600000000000001</v>
      </c>
    </row>
    <row r="28" spans="1:7">
      <c r="B28" s="123" t="s">
        <v>132</v>
      </c>
      <c r="C28" s="193">
        <v>0.30199999999999999</v>
      </c>
      <c r="D28" s="194"/>
      <c r="E28" s="237">
        <v>0.32900000000000001</v>
      </c>
      <c r="F28" s="194"/>
      <c r="G28" s="245">
        <v>0.32300000000000001</v>
      </c>
    </row>
    <row r="29" spans="1:7" ht="15.75">
      <c r="B29" s="123" t="s">
        <v>139</v>
      </c>
      <c r="C29" s="186">
        <f>C27+C28</f>
        <v>0.49</v>
      </c>
      <c r="E29" s="186">
        <f>SUM(E27:E28)</f>
        <v>0.51500000000000001</v>
      </c>
      <c r="G29" s="186">
        <f>SUM(G27:G28)</f>
        <v>0.51900000000000002</v>
      </c>
    </row>
    <row r="30" spans="1:7" ht="6.75" customHeight="1"/>
    <row r="31" spans="1:7">
      <c r="B31" s="180" t="s">
        <v>168</v>
      </c>
      <c r="F31" s="187"/>
    </row>
    <row r="32" spans="1:7">
      <c r="B32" s="123" t="s">
        <v>104</v>
      </c>
      <c r="C32" s="182">
        <v>405614</v>
      </c>
      <c r="E32" s="232">
        <v>424915</v>
      </c>
      <c r="G32" s="241">
        <v>303902</v>
      </c>
    </row>
    <row r="33" spans="1:7">
      <c r="B33" s="123" t="s">
        <v>105</v>
      </c>
      <c r="C33" s="247">
        <v>4.4000000000000004</v>
      </c>
      <c r="D33" s="189"/>
      <c r="E33" s="247">
        <v>5.4</v>
      </c>
      <c r="F33" s="189"/>
      <c r="G33" s="247">
        <v>4</v>
      </c>
    </row>
    <row r="34" spans="1:7">
      <c r="B34" s="123" t="s">
        <v>153</v>
      </c>
      <c r="C34" s="243">
        <v>0.69699999999999995</v>
      </c>
      <c r="D34" s="189"/>
      <c r="E34" s="243">
        <v>0.67700000000000005</v>
      </c>
      <c r="F34" s="189"/>
      <c r="G34" s="243">
        <v>0.70399999999999996</v>
      </c>
    </row>
    <row r="35" spans="1:7" ht="7.5" customHeight="1">
      <c r="C35" s="238"/>
      <c r="D35" s="238"/>
      <c r="E35" s="238"/>
      <c r="F35" s="241"/>
      <c r="G35" s="238"/>
    </row>
    <row r="36" spans="1:7">
      <c r="A36" s="125"/>
      <c r="B36" s="125" t="s">
        <v>133</v>
      </c>
      <c r="C36" s="238"/>
      <c r="D36" s="238"/>
      <c r="E36" s="238"/>
      <c r="F36" s="241"/>
      <c r="G36" s="238"/>
    </row>
    <row r="37" spans="1:7">
      <c r="B37" s="180" t="s">
        <v>169</v>
      </c>
      <c r="C37" s="238"/>
      <c r="D37" s="238"/>
      <c r="E37" s="238"/>
      <c r="F37" s="241"/>
      <c r="G37" s="238"/>
    </row>
    <row r="38" spans="1:7">
      <c r="B38" s="123" t="s">
        <v>160</v>
      </c>
      <c r="C38" s="250">
        <v>7397</v>
      </c>
      <c r="D38" s="238"/>
      <c r="E38" s="250">
        <v>8281</v>
      </c>
      <c r="F38" s="241"/>
      <c r="G38" s="250">
        <v>9439</v>
      </c>
    </row>
    <row r="39" spans="1:7">
      <c r="C39" s="238"/>
      <c r="D39" s="238"/>
      <c r="E39" s="238"/>
      <c r="F39" s="241"/>
      <c r="G39" s="238"/>
    </row>
    <row r="40" spans="1:7">
      <c r="B40" s="180" t="s">
        <v>170</v>
      </c>
      <c r="C40" s="238"/>
      <c r="D40" s="238"/>
      <c r="E40" s="238"/>
      <c r="F40" s="241"/>
      <c r="G40" s="238"/>
    </row>
    <row r="41" spans="1:7">
      <c r="B41" s="123" t="s">
        <v>134</v>
      </c>
      <c r="C41" s="236">
        <v>116563</v>
      </c>
      <c r="D41" s="238"/>
      <c r="E41" s="236">
        <v>105432</v>
      </c>
      <c r="F41" s="241"/>
      <c r="G41" s="236">
        <v>76134</v>
      </c>
    </row>
    <row r="42" spans="1:7">
      <c r="C42" s="238"/>
      <c r="D42" s="238"/>
      <c r="E42" s="238"/>
      <c r="F42" s="241"/>
      <c r="G42" s="238"/>
    </row>
    <row r="43" spans="1:7">
      <c r="B43" s="180" t="s">
        <v>118</v>
      </c>
      <c r="C43" s="238"/>
      <c r="D43" s="238"/>
      <c r="E43" s="238"/>
      <c r="F43" s="241"/>
      <c r="G43" s="238"/>
    </row>
    <row r="44" spans="1:7" ht="15.75">
      <c r="B44" s="123" t="s">
        <v>141</v>
      </c>
      <c r="C44" s="238">
        <v>385</v>
      </c>
      <c r="D44" s="238"/>
      <c r="E44" s="238">
        <v>329</v>
      </c>
      <c r="F44" s="241"/>
      <c r="G44" s="238">
        <v>376</v>
      </c>
    </row>
    <row r="45" spans="1:7" ht="7.5" customHeight="1">
      <c r="C45" s="238"/>
      <c r="D45" s="238"/>
      <c r="E45" s="238"/>
      <c r="F45" s="241"/>
      <c r="G45" s="238"/>
    </row>
    <row r="46" spans="1:7">
      <c r="A46" s="169" t="s">
        <v>77</v>
      </c>
      <c r="C46" s="248"/>
      <c r="D46" s="238"/>
      <c r="E46" s="248"/>
      <c r="F46" s="241"/>
      <c r="G46" s="248"/>
    </row>
    <row r="47" spans="1:7">
      <c r="A47" s="125"/>
      <c r="B47" s="180" t="s">
        <v>106</v>
      </c>
      <c r="C47" s="248"/>
      <c r="D47" s="238"/>
      <c r="E47" s="248"/>
      <c r="F47" s="241"/>
      <c r="G47" s="248"/>
    </row>
    <row r="48" spans="1:7">
      <c r="A48" s="125"/>
      <c r="B48" s="191" t="s">
        <v>107</v>
      </c>
      <c r="C48" s="248">
        <v>35</v>
      </c>
      <c r="D48" s="238"/>
      <c r="E48" s="248">
        <v>49</v>
      </c>
      <c r="F48" s="241"/>
      <c r="G48" s="248">
        <v>41</v>
      </c>
    </row>
    <row r="49" spans="1:7">
      <c r="A49" s="125"/>
      <c r="B49" s="191" t="s">
        <v>135</v>
      </c>
      <c r="C49" s="248">
        <v>7</v>
      </c>
      <c r="D49" s="238"/>
      <c r="E49" s="248">
        <v>31</v>
      </c>
      <c r="F49" s="241"/>
      <c r="G49" s="248">
        <v>5</v>
      </c>
    </row>
    <row r="50" spans="1:7" ht="6.75" customHeight="1">
      <c r="B50" s="190"/>
      <c r="C50" s="249"/>
      <c r="D50" s="126"/>
      <c r="E50" s="249"/>
      <c r="F50" s="126"/>
      <c r="G50" s="249"/>
    </row>
    <row r="51" spans="1:7">
      <c r="A51" s="125"/>
      <c r="B51" s="180" t="s">
        <v>108</v>
      </c>
      <c r="C51" s="248"/>
      <c r="D51" s="238"/>
      <c r="E51" s="248"/>
      <c r="F51" s="241"/>
      <c r="G51" s="248"/>
    </row>
    <row r="52" spans="1:7" ht="15.75">
      <c r="A52" s="125"/>
      <c r="B52" s="191" t="s">
        <v>142</v>
      </c>
      <c r="C52" s="248">
        <v>80</v>
      </c>
      <c r="D52" s="238"/>
      <c r="E52" s="248">
        <v>79</v>
      </c>
      <c r="F52" s="241"/>
      <c r="G52" s="248">
        <v>76</v>
      </c>
    </row>
    <row r="53" spans="1:7" ht="15.75">
      <c r="A53" s="125"/>
      <c r="B53" s="191" t="s">
        <v>143</v>
      </c>
      <c r="C53" s="248">
        <v>9</v>
      </c>
      <c r="D53" s="238"/>
      <c r="E53" s="248">
        <v>38</v>
      </c>
      <c r="F53" s="241"/>
      <c r="G53" s="248">
        <v>8</v>
      </c>
    </row>
    <row r="54" spans="1:7" ht="6.75" customHeight="1">
      <c r="B54" s="190"/>
      <c r="C54" s="249"/>
      <c r="D54" s="126"/>
      <c r="E54" s="249"/>
      <c r="F54" s="126"/>
      <c r="G54" s="249"/>
    </row>
    <row r="55" spans="1:7">
      <c r="A55" s="125"/>
      <c r="B55" s="180" t="s">
        <v>109</v>
      </c>
      <c r="C55" s="248"/>
      <c r="D55" s="238"/>
      <c r="E55" s="248"/>
      <c r="F55" s="241"/>
      <c r="G55" s="248"/>
    </row>
    <row r="56" spans="1:7" ht="15.75">
      <c r="A56" s="125"/>
      <c r="B56" s="191" t="s">
        <v>144</v>
      </c>
      <c r="C56" s="249">
        <v>2850</v>
      </c>
      <c r="D56" s="126"/>
      <c r="E56" s="249">
        <v>2828</v>
      </c>
      <c r="F56" s="126"/>
      <c r="G56" s="249">
        <v>2746</v>
      </c>
    </row>
    <row r="57" spans="1:7" ht="15.75">
      <c r="A57" s="125"/>
      <c r="B57" s="191" t="s">
        <v>145</v>
      </c>
      <c r="C57" s="249">
        <v>835</v>
      </c>
      <c r="D57" s="126"/>
      <c r="E57" s="249">
        <v>835</v>
      </c>
      <c r="F57" s="126"/>
      <c r="G57" s="249">
        <v>778</v>
      </c>
    </row>
    <row r="58" spans="1:7" ht="7.5" customHeight="1">
      <c r="B58" s="190"/>
      <c r="C58" s="238"/>
      <c r="D58" s="238"/>
      <c r="E58" s="238"/>
      <c r="F58" s="238"/>
      <c r="G58" s="238"/>
    </row>
    <row r="59" spans="1:7">
      <c r="A59" s="169" t="s">
        <v>78</v>
      </c>
      <c r="B59" s="190"/>
      <c r="C59" s="238"/>
      <c r="D59" s="238"/>
      <c r="E59" s="238"/>
      <c r="F59" s="238"/>
      <c r="G59" s="238"/>
    </row>
    <row r="60" spans="1:7">
      <c r="A60" s="166"/>
      <c r="B60" s="238" t="s">
        <v>187</v>
      </c>
      <c r="C60" s="238">
        <v>210</v>
      </c>
      <c r="D60" s="238"/>
      <c r="E60" s="238">
        <v>197</v>
      </c>
      <c r="F60" s="238"/>
      <c r="G60" s="238">
        <v>156</v>
      </c>
    </row>
    <row r="61" spans="1:7" ht="16.5">
      <c r="A61" s="166"/>
      <c r="B61" s="238" t="s">
        <v>157</v>
      </c>
      <c r="C61" s="250">
        <v>103</v>
      </c>
      <c r="D61" s="238"/>
      <c r="E61" s="250">
        <v>108</v>
      </c>
      <c r="F61" s="238"/>
      <c r="G61" s="250">
        <v>96</v>
      </c>
    </row>
    <row r="62" spans="1:7" ht="7.5" customHeight="1">
      <c r="B62" s="190"/>
      <c r="C62" s="238"/>
      <c r="D62" s="238"/>
      <c r="E62" s="238"/>
      <c r="F62" s="238"/>
      <c r="G62" s="238"/>
    </row>
    <row r="63" spans="1:7">
      <c r="A63" s="169" t="s">
        <v>79</v>
      </c>
      <c r="C63" s="248"/>
      <c r="D63" s="238"/>
      <c r="E63" s="248"/>
      <c r="F63" s="238"/>
      <c r="G63" s="248"/>
    </row>
    <row r="64" spans="1:7">
      <c r="B64" s="125" t="s">
        <v>110</v>
      </c>
      <c r="C64" s="250"/>
      <c r="D64" s="250"/>
      <c r="E64" s="250"/>
      <c r="F64" s="250"/>
      <c r="G64" s="250"/>
    </row>
    <row r="65" spans="1:7" ht="15.75">
      <c r="B65" s="123" t="s">
        <v>158</v>
      </c>
      <c r="C65" s="250">
        <v>83</v>
      </c>
      <c r="D65" s="250"/>
      <c r="E65" s="250">
        <v>31</v>
      </c>
      <c r="F65" s="250"/>
      <c r="G65" s="250">
        <v>28</v>
      </c>
    </row>
    <row r="66" spans="1:7" ht="15.75">
      <c r="B66" s="123" t="s">
        <v>159</v>
      </c>
      <c r="C66" s="250">
        <v>738</v>
      </c>
      <c r="D66" s="250"/>
      <c r="E66" s="250">
        <v>707</v>
      </c>
      <c r="F66" s="250"/>
      <c r="G66" s="250">
        <v>637</v>
      </c>
    </row>
    <row r="67" spans="1:7">
      <c r="B67" s="190"/>
      <c r="C67" s="192"/>
      <c r="E67" s="192"/>
    </row>
    <row r="68" spans="1:7">
      <c r="A68" s="166"/>
      <c r="B68" s="166"/>
      <c r="C68" s="201"/>
      <c r="E68" s="201"/>
      <c r="G68" s="190"/>
    </row>
    <row r="69" spans="1:7">
      <c r="A69" s="166"/>
      <c r="B69" s="166"/>
      <c r="G69" s="127"/>
    </row>
    <row r="70" spans="1:7">
      <c r="A70" s="166"/>
      <c r="B70" s="166"/>
      <c r="G70" s="127"/>
    </row>
    <row r="71" spans="1:7">
      <c r="A71" s="166"/>
      <c r="B71" s="166"/>
      <c r="G71" s="127"/>
    </row>
    <row r="74" spans="1:7">
      <c r="A74" s="166"/>
      <c r="B74" s="166"/>
    </row>
    <row r="75" spans="1:7">
      <c r="A75" s="166"/>
      <c r="B75" s="166"/>
    </row>
    <row r="76" spans="1:7">
      <c r="A76" s="166"/>
      <c r="B76" s="166"/>
    </row>
    <row r="77" spans="1:7">
      <c r="A77" s="166"/>
      <c r="B77" s="166"/>
    </row>
    <row r="78" spans="1:7">
      <c r="A78" s="166"/>
      <c r="B78" s="166"/>
    </row>
  </sheetData>
  <mergeCells count="4">
    <mergeCell ref="A1:G1"/>
    <mergeCell ref="A2:G2"/>
    <mergeCell ref="A3:G3"/>
    <mergeCell ref="C5:G5"/>
  </mergeCells>
  <pageMargins left="0.7" right="0.7" top="0.75" bottom="0.75" header="0.3" footer="0.3"/>
  <pageSetup scale="6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2015-10-15T14:39:49Z</cp:lastPrinted>
  <dcterms:created xsi:type="dcterms:W3CDTF">2013-03-25T17:15:27Z</dcterms:created>
  <dcterms:modified xsi:type="dcterms:W3CDTF">2015-10-21T22:20:09Z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