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0" windowWidth="12330" windowHeight="12375"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Variance Impact" sheetId="17" r:id="rId7"/>
    <sheet name="Operating stats" sheetId="15"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7">#REF!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7">#REF!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7">#REF!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7">#REF!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7">#REF!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 localSheetId="6">[4]!Chart_Label_Update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7">#REF!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7">#REF!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7">#REF!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7">#REF!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7">#REF!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7">#REF!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7">#REF!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7">#REF!</definedName>
    <definedName name="PageA" localSheetId="6">#REF!</definedName>
    <definedName name="PageA">#REF!</definedName>
    <definedName name="_xlnm.Print_Area" localSheetId="2">'Balance Sheet'!$A$1:$H$48</definedName>
    <definedName name="_xlnm.Print_Area" localSheetId="1">'Detailed Revenue'!$A$1:$K$46</definedName>
    <definedName name="_xlnm.Print_Area" localSheetId="0">'Income Statement'!$A$1:$J$65</definedName>
    <definedName name="_xlnm.Print_Area" localSheetId="3">'Non-GAAP Net Inc'!$A$1:$K$110</definedName>
    <definedName name="_xlnm.Print_Area" localSheetId="5">'Non-GAAP Op Exp'!$A$1:$K$70</definedName>
    <definedName name="_xlnm.Print_Area" localSheetId="4">'Non-GAAP Op Inc'!$A$1:$K$88</definedName>
    <definedName name="_xlnm.Print_Area" localSheetId="6">'Variance Impact'!$A$1:$O$16</definedName>
    <definedName name="_xlnm.Print_Titles" localSheetId="3">'Non-GAAP Net Inc'!$1:$10</definedName>
    <definedName name="_xlnm.Print_Titles" localSheetId="5">'Non-GAAP Op Exp'!$1:$5</definedName>
    <definedName name="_xlnm.Print_Titles" localSheetId="4">'Non-GAAP Op Inc'!$1:$7</definedName>
    <definedName name="_xlnm.Print_Titles" localSheetId="6">'Variance Impact'!$1:$4</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7">#REF!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7">#REF!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7">#REF!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7">#REF!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7">#REF!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7">#REF!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7">#REF!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7">#REF!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7">#REF!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7">#REF!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7">#REF!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7">#REF!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7">#REF!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7">#REF!</definedName>
    <definedName name="Text" localSheetId="6">#REF!</definedName>
    <definedName name="Text">#REF!</definedName>
    <definedName name="upstDataMap" localSheetId="4">#REF!</definedName>
    <definedName name="upstDataMap" localSheetId="7">#REF!</definedName>
    <definedName name="upstDataMap" localSheetId="6">#REF!</definedName>
    <definedName name="upstDataMap">#REF!</definedName>
  </definedNames>
  <calcPr calcId="145621"/>
</workbook>
</file>

<file path=xl/calcChain.xml><?xml version="1.0" encoding="utf-8"?>
<calcChain xmlns="http://schemas.openxmlformats.org/spreadsheetml/2006/main">
  <c r="C37" i="10" l="1"/>
  <c r="O13" i="17" l="1"/>
  <c r="O12" i="17"/>
  <c r="O11" i="17"/>
  <c r="L13" i="17"/>
  <c r="L12" i="17"/>
  <c r="L11" i="17"/>
  <c r="I13" i="17"/>
  <c r="I12" i="17"/>
  <c r="I11" i="17"/>
  <c r="E13" i="17"/>
  <c r="F13" i="17" s="1"/>
  <c r="E12" i="17"/>
  <c r="E11" i="17"/>
  <c r="F11" i="17" s="1"/>
  <c r="N14" i="17"/>
  <c r="O14" i="17" s="1"/>
  <c r="K14" i="17"/>
  <c r="H14" i="17"/>
  <c r="C14" i="17"/>
  <c r="B14" i="17"/>
  <c r="L14" i="17"/>
  <c r="F12" i="17"/>
  <c r="B9" i="17"/>
  <c r="G46" i="5"/>
  <c r="E46" i="5"/>
  <c r="I37" i="10"/>
  <c r="C27" i="10"/>
  <c r="C30" i="10"/>
  <c r="C36" i="13"/>
  <c r="J18" i="2"/>
  <c r="H18" i="2"/>
  <c r="F18" i="2"/>
  <c r="D18" i="2"/>
  <c r="B18" i="2"/>
  <c r="K36" i="13"/>
  <c r="J16" i="2"/>
  <c r="I36" i="13"/>
  <c r="H16" i="2"/>
  <c r="G36" i="13"/>
  <c r="G46" i="13"/>
  <c r="B16" i="2"/>
  <c r="E36" i="13"/>
  <c r="D16" i="2"/>
  <c r="E46" i="13"/>
  <c r="F16" i="2"/>
  <c r="K46" i="13"/>
  <c r="K24" i="11"/>
  <c r="I24" i="11"/>
  <c r="G24" i="11"/>
  <c r="C24" i="11"/>
  <c r="E24" i="11"/>
  <c r="K12" i="11"/>
  <c r="K24" i="16"/>
  <c r="I24" i="16"/>
  <c r="K10" i="16"/>
  <c r="I10" i="16"/>
  <c r="I27" i="10"/>
  <c r="I30" i="10"/>
  <c r="K27" i="10"/>
  <c r="K30" i="10"/>
  <c r="G15" i="5"/>
  <c r="I26" i="13"/>
  <c r="I14" i="13"/>
  <c r="D33" i="2"/>
  <c r="B33" i="2"/>
  <c r="J13" i="2"/>
  <c r="J12" i="2"/>
  <c r="J10" i="2"/>
  <c r="H13" i="2"/>
  <c r="H12" i="2"/>
  <c r="H10" i="2"/>
  <c r="K42" i="13"/>
  <c r="J17" i="2"/>
  <c r="I42" i="13"/>
  <c r="K26" i="13"/>
  <c r="K20" i="13"/>
  <c r="I20" i="13"/>
  <c r="K14" i="13"/>
  <c r="H33" i="2"/>
  <c r="I12" i="11"/>
  <c r="J33" i="2"/>
  <c r="H8" i="2"/>
  <c r="J8" i="2"/>
  <c r="I26" i="11"/>
  <c r="H17" i="2"/>
  <c r="I30" i="13"/>
  <c r="I46" i="13"/>
  <c r="K30" i="13"/>
  <c r="J14" i="2"/>
  <c r="J20" i="2"/>
  <c r="K29" i="16"/>
  <c r="K26" i="11"/>
  <c r="K37" i="10"/>
  <c r="H14" i="2"/>
  <c r="E30" i="15"/>
  <c r="E32" i="15"/>
  <c r="E18" i="15"/>
  <c r="E24" i="16"/>
  <c r="E27" i="10"/>
  <c r="E30" i="10"/>
  <c r="E42" i="13"/>
  <c r="E26" i="13"/>
  <c r="E20" i="13"/>
  <c r="E14" i="13"/>
  <c r="H20" i="2"/>
  <c r="H35" i="2"/>
  <c r="E30" i="13"/>
  <c r="J35" i="2"/>
  <c r="E37" i="10"/>
  <c r="G18" i="15"/>
  <c r="C18" i="15"/>
  <c r="I29" i="16"/>
  <c r="J43" i="2"/>
  <c r="J46" i="2"/>
  <c r="J50" i="2"/>
  <c r="K12" i="10" s="1"/>
  <c r="K32" i="10" s="1"/>
  <c r="K12" i="16"/>
  <c r="H43" i="2"/>
  <c r="H46" i="2"/>
  <c r="H50" i="2"/>
  <c r="I12" i="16"/>
  <c r="E15" i="5"/>
  <c r="J53" i="2"/>
  <c r="I12" i="10"/>
  <c r="I32" i="10" s="1"/>
  <c r="H54" i="2"/>
  <c r="I35" i="10"/>
  <c r="I39" i="10" s="1"/>
  <c r="H53" i="2"/>
  <c r="I31" i="16"/>
  <c r="I26" i="16"/>
  <c r="I33" i="16"/>
  <c r="K31" i="16"/>
  <c r="K26" i="16"/>
  <c r="K33" i="16"/>
  <c r="G24" i="16"/>
  <c r="C24" i="16"/>
  <c r="G27" i="10"/>
  <c r="G42" i="13"/>
  <c r="C30" i="15"/>
  <c r="G10" i="11"/>
  <c r="E10" i="11"/>
  <c r="E7" i="15"/>
  <c r="C10" i="11"/>
  <c r="G31" i="5"/>
  <c r="G36" i="5"/>
  <c r="G47" i="5"/>
  <c r="G21" i="5"/>
  <c r="E12" i="11"/>
  <c r="E26" i="11"/>
  <c r="D13" i="2"/>
  <c r="D12" i="2"/>
  <c r="D10" i="2"/>
  <c r="G8" i="13"/>
  <c r="G7" i="13"/>
  <c r="G9" i="10"/>
  <c r="G9" i="16" s="1"/>
  <c r="G9" i="11" s="1"/>
  <c r="G6" i="15" s="1"/>
  <c r="E8" i="13"/>
  <c r="E10" i="10"/>
  <c r="E7" i="13"/>
  <c r="E9" i="10"/>
  <c r="E9" i="16" s="1"/>
  <c r="E9" i="11" s="1"/>
  <c r="E6" i="15" s="1"/>
  <c r="C8" i="13"/>
  <c r="C7" i="13"/>
  <c r="C9" i="10"/>
  <c r="C9" i="16"/>
  <c r="C9" i="11"/>
  <c r="C6" i="15" s="1"/>
  <c r="G14" i="13"/>
  <c r="G26" i="13"/>
  <c r="D17" i="2"/>
  <c r="G7" i="15"/>
  <c r="K10" i="11"/>
  <c r="C7" i="15"/>
  <c r="I10" i="11"/>
  <c r="C10" i="10"/>
  <c r="I10" i="10" s="1"/>
  <c r="I8" i="13"/>
  <c r="G10" i="10"/>
  <c r="K10" i="10" s="1"/>
  <c r="K8" i="13"/>
  <c r="E6" i="5"/>
  <c r="E5" i="5"/>
  <c r="D14" i="2"/>
  <c r="D20" i="2"/>
  <c r="D35" i="2"/>
  <c r="E29" i="16"/>
  <c r="D43" i="2"/>
  <c r="D46" i="2"/>
  <c r="D50" i="2" s="1"/>
  <c r="E12" i="16"/>
  <c r="G30" i="10"/>
  <c r="G37" i="10"/>
  <c r="F10" i="2"/>
  <c r="F12" i="2"/>
  <c r="F13" i="2"/>
  <c r="F17" i="2"/>
  <c r="F33" i="2"/>
  <c r="G12" i="11"/>
  <c r="G26" i="11"/>
  <c r="G20" i="13"/>
  <c r="G30" i="13"/>
  <c r="B10" i="2"/>
  <c r="B12" i="2"/>
  <c r="B13" i="2"/>
  <c r="C42" i="13"/>
  <c r="C12" i="11"/>
  <c r="C26" i="11"/>
  <c r="G30" i="15"/>
  <c r="G32" i="15"/>
  <c r="C26" i="13"/>
  <c r="C32" i="15"/>
  <c r="C20" i="13"/>
  <c r="C14" i="13"/>
  <c r="E31" i="5"/>
  <c r="E36" i="5"/>
  <c r="E47" i="5"/>
  <c r="E21" i="5"/>
  <c r="B17" i="2"/>
  <c r="E31" i="16"/>
  <c r="E26" i="16"/>
  <c r="E33" i="16"/>
  <c r="C30" i="13"/>
  <c r="C46" i="13"/>
  <c r="F14" i="2"/>
  <c r="B14" i="2"/>
  <c r="B20" i="2"/>
  <c r="B35" i="2"/>
  <c r="C12" i="16"/>
  <c r="F20" i="2"/>
  <c r="G29" i="16"/>
  <c r="C29" i="16"/>
  <c r="C31" i="16"/>
  <c r="B43" i="2"/>
  <c r="B46" i="2"/>
  <c r="B50" i="2"/>
  <c r="F35" i="2"/>
  <c r="G12" i="16"/>
  <c r="G31" i="16"/>
  <c r="C26" i="16"/>
  <c r="C33" i="16"/>
  <c r="B54" i="2"/>
  <c r="C35" i="10"/>
  <c r="B53" i="2"/>
  <c r="C12" i="10"/>
  <c r="C32" i="10" s="1"/>
  <c r="F43" i="2"/>
  <c r="F46" i="2"/>
  <c r="F50" i="2" s="1"/>
  <c r="G26" i="16"/>
  <c r="G33" i="16"/>
  <c r="C39" i="10" l="1"/>
  <c r="J54" i="2"/>
  <c r="K35" i="10" s="1"/>
  <c r="K39" i="10" s="1"/>
  <c r="G12" i="10"/>
  <c r="G32" i="10" s="1"/>
  <c r="F54" i="2"/>
  <c r="G35" i="10" s="1"/>
  <c r="G39" i="10" s="1"/>
  <c r="F53" i="2"/>
  <c r="E12" i="10"/>
  <c r="E32" i="10" s="1"/>
  <c r="D53" i="2"/>
  <c r="D54" i="2"/>
  <c r="E35" i="10" s="1"/>
  <c r="E39" i="10" s="1"/>
  <c r="I14" i="17"/>
  <c r="E14" i="17"/>
  <c r="F14" i="17" s="1"/>
</calcChain>
</file>

<file path=xl/sharedStrings.xml><?xml version="1.0" encoding="utf-8"?>
<sst xmlns="http://schemas.openxmlformats.org/spreadsheetml/2006/main" count="300" uniqueCount="209">
  <si>
    <t>Revenue Detail</t>
  </si>
  <si>
    <t>(in millions)</t>
  </si>
  <si>
    <t>(unaudited)</t>
  </si>
  <si>
    <t xml:space="preserve">       Transaction rebates </t>
  </si>
  <si>
    <t xml:space="preserve">       Brokerage, clearance and exchange fees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</si>
  <si>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</si>
  <si>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</si>
  <si>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</si>
  <si>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</si>
  <si>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</si>
  <si>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</si>
  <si>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</si>
  <si>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</si>
  <si>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</si>
  <si>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</si>
  <si>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</si>
  <si>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</si>
  <si>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</si>
  <si>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</si>
  <si>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Weighted-average common shares outstanding</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</si>
  <si>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</si>
  <si>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</si>
  <si>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</si>
  <si>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</si>
  <si>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</si>
  <si>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</si>
  <si>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</si>
  <si>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</si>
  <si>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</si>
  <si>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</si>
  <si>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</si>
  <si>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</si>
  <si>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</si>
  <si>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</si>
  <si>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</si>
  <si>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</si>
  <si>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</si>
  <si>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</si>
  <si>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</si>
  <si>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</si>
  <si>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</si>
  <si>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</si>
  <si>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Debt obligations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</si>
  <si>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</si>
  <si>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</si>
  <si>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</si>
  <si>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</si>
  <si>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</si>
  <si>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</si>
  <si>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</si>
  <si>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</si>
  <si>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</si>
  <si>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</si>
  <si>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</si>
  <si>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</si>
  <si>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</si>
  <si>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</si>
  <si>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</si>
  <si>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</si>
  <si>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</si>
  <si>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</si>
  <si>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Information Services</t>
  </si>
  <si>
    <t>Total Information Services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</si>
  <si>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</si>
  <si>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</si>
  <si>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</si>
  <si>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</si>
  <si>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</si>
  <si>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</si>
  <si>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</si>
  <si>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</si>
  <si>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</si>
  <si>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</si>
  <si>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</si>
  <si>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</si>
  <si>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</si>
  <si>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</si>
  <si>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</si>
  <si>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</si>
  <si>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</si>
  <si>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</si>
  <si>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</si>
  <si>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New listings</t>
  </si>
  <si>
    <t>Number of listed companies</t>
  </si>
  <si>
    <t>Market Technology</t>
  </si>
  <si>
    <t>Index Licensing and Services revenues</t>
  </si>
  <si>
    <t>Nasdaq stockholders' equity:</t>
  </si>
  <si>
    <t>Non-GAAP net income attributable to Nasdaq</t>
  </si>
  <si>
    <t>Nasdaq Commodities</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</si>
  <si>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</si>
  <si>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</si>
  <si>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</si>
  <si>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</si>
  <si>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</si>
  <si>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Total Net Market Services revenues</t>
  </si>
  <si>
    <t>Total Market Services revenues less transaction-based expenses</t>
  </si>
  <si>
    <t>Revenues less transaction-based expenses</t>
  </si>
  <si>
    <t>Equity Derivative Trading and Clearing</t>
  </si>
  <si>
    <t>Total average daily volume fixed income contracts</t>
  </si>
  <si>
    <t>Exchanges that comprise Nasdaq Nordic and Nasdaq Baltic</t>
  </si>
  <si>
    <t>Data Products revenues</t>
  </si>
  <si>
    <t>Nasdaq BX Options Market matched market share</t>
  </si>
  <si>
    <t>Matched market share executed on Nasdaq BX</t>
  </si>
  <si>
    <t>Matched market share executed on Nasdaq PSX</t>
  </si>
  <si>
    <t>Total matched market share executed on Nasdaq's exchanges</t>
  </si>
  <si>
    <t>Total market share executed on Nasdaq's exchanges</t>
  </si>
  <si>
    <t>2015</t>
  </si>
  <si>
    <t>Restructuring charges</t>
  </si>
  <si>
    <t xml:space="preserve">U.S. fixed income notional trading volume (in billions)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</si>
  <si>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</si>
  <si>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</si>
  <si>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</si>
  <si>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</si>
  <si>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</si>
  <si>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</si>
  <si>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</si>
  <si>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</si>
  <si>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Nasdaq, Inc.</t>
  </si>
  <si>
    <t xml:space="preserve"> MARKET SERVICES REVENUES</t>
  </si>
  <si>
    <t xml:space="preserve"> INFORMATION SERVICES REVENUES</t>
  </si>
  <si>
    <t>Number of licensed exchange traded products</t>
  </si>
  <si>
    <t xml:space="preserve">Total non-GAAP adjustments </t>
  </si>
  <si>
    <t>Cash dividends declared per common share</t>
  </si>
  <si>
    <t>Basic</t>
  </si>
  <si>
    <t xml:space="preserve">  Revenues less transaction-based expenses</t>
  </si>
  <si>
    <t>2016</t>
  </si>
  <si>
    <r>
      <t xml:space="preserve">Amortization expense of acquired intangible assets </t>
    </r>
    <r>
      <rPr>
        <vertAlign val="superscript"/>
        <sz val="10"/>
        <rFont val="Verdana"/>
        <family val="2"/>
      </rPr>
      <t>(1)</t>
    </r>
  </si>
  <si>
    <t>Other investment income</t>
  </si>
  <si>
    <t>Deferred tax liabilities</t>
  </si>
  <si>
    <t>Deferred tax assets</t>
  </si>
  <si>
    <t xml:space="preserve">Revenues less transaction-based expenses </t>
  </si>
  <si>
    <t>December 31,</t>
  </si>
  <si>
    <t>U.S. GAAP operating income</t>
  </si>
  <si>
    <t>U.S. GAAP operating expenses</t>
  </si>
  <si>
    <t>September 30,</t>
  </si>
  <si>
    <t>Trade Management Services Revenues</t>
  </si>
  <si>
    <t xml:space="preserve">Fixed Income and Commodities Trading and Clearing Revenues </t>
  </si>
  <si>
    <t>Nasdaq PHLX Options Market matched market share</t>
  </si>
  <si>
    <t>Fixed Income and Commodities Trading and Clearing</t>
  </si>
  <si>
    <t xml:space="preserve">       Total net fixed income and commodities trading and clearing revenues</t>
  </si>
  <si>
    <t>Year Ended</t>
  </si>
  <si>
    <t xml:space="preserve"> -   </t>
  </si>
  <si>
    <t>Total Corporate Services revenues</t>
  </si>
  <si>
    <t xml:space="preserve"> MARKET TECHNOLOGY REVENUES</t>
  </si>
  <si>
    <t>Listings Services revenues</t>
  </si>
  <si>
    <t xml:space="preserve"> CORPORATE SERVICES REVENUES</t>
  </si>
  <si>
    <t>Corporate Services</t>
  </si>
  <si>
    <t xml:space="preserve">Market Technology </t>
  </si>
  <si>
    <r>
      <t xml:space="preserve">Regulatory matters </t>
    </r>
    <r>
      <rPr>
        <vertAlign val="superscript"/>
        <sz val="10"/>
        <rFont val="Verdana"/>
        <family val="2"/>
      </rPr>
      <t>(4)</t>
    </r>
  </si>
  <si>
    <r>
      <t xml:space="preserve">Reversal of value added tax refund  </t>
    </r>
    <r>
      <rPr>
        <vertAlign val="superscript"/>
        <sz val="10"/>
        <rFont val="Verdana"/>
        <family val="2"/>
      </rPr>
      <t>(8)</t>
    </r>
  </si>
  <si>
    <r>
      <t>U.S. GAAP Operating margin</t>
    </r>
    <r>
      <rPr>
        <b/>
        <vertAlign val="superscript"/>
        <sz val="10"/>
        <rFont val="Verdana"/>
        <family val="2"/>
      </rPr>
      <t xml:space="preserve"> (9)</t>
    </r>
  </si>
  <si>
    <r>
      <t>Non-GAAP operating margin</t>
    </r>
    <r>
      <rPr>
        <b/>
        <vertAlign val="superscript"/>
        <sz val="10"/>
        <rFont val="Verdana"/>
        <family val="2"/>
      </rPr>
      <t xml:space="preserve"> (10)</t>
    </r>
  </si>
  <si>
    <r>
      <t xml:space="preserve">Other </t>
    </r>
    <r>
      <rPr>
        <vertAlign val="superscript"/>
        <sz val="10"/>
        <rFont val="Verdana"/>
        <family val="2"/>
      </rPr>
      <t>(11)</t>
    </r>
  </si>
  <si>
    <r>
      <t xml:space="preserve">Non-GAAP adjustment to the income tax provision </t>
    </r>
    <r>
      <rPr>
        <vertAlign val="superscript"/>
        <sz val="10"/>
        <rFont val="Verdana"/>
        <family val="2"/>
      </rPr>
      <t>(12)</t>
    </r>
  </si>
  <si>
    <t>Net income (loss) from unconsolidated investees</t>
  </si>
  <si>
    <t>Income (loss) before income taxes</t>
  </si>
  <si>
    <t xml:space="preserve">Net income (loss) </t>
  </si>
  <si>
    <t>Net income (loss) attributable to Nasdaq</t>
  </si>
  <si>
    <t>Basic earnings (loss) per share</t>
  </si>
  <si>
    <t>Diluted earnings (loss) per share</t>
  </si>
  <si>
    <t>Asset impairment charges</t>
  </si>
  <si>
    <t>U.S. GAAP net income (loss) attributable to Nasdaq</t>
  </si>
  <si>
    <r>
      <t xml:space="preserve">Restructuring charges </t>
    </r>
    <r>
      <rPr>
        <vertAlign val="superscript"/>
        <sz val="10"/>
        <rFont val="Verdana"/>
        <family val="2"/>
      </rPr>
      <t>(2)</t>
    </r>
  </si>
  <si>
    <r>
      <t xml:space="preserve">Merger and strategic initiatives </t>
    </r>
    <r>
      <rPr>
        <vertAlign val="superscript"/>
        <sz val="10"/>
        <rFont val="Verdana"/>
        <family val="2"/>
      </rPr>
      <t>(3)</t>
    </r>
  </si>
  <si>
    <r>
      <t xml:space="preserve">Executive compensation </t>
    </r>
    <r>
      <rPr>
        <vertAlign val="superscript"/>
        <sz val="10"/>
        <rFont val="Verdana"/>
        <family val="2"/>
      </rPr>
      <t>(6)</t>
    </r>
  </si>
  <si>
    <r>
      <t xml:space="preserve">Income from OCC equity investment </t>
    </r>
    <r>
      <rPr>
        <vertAlign val="superscript"/>
        <sz val="10"/>
        <rFont val="Verdana"/>
        <family val="2"/>
      </rPr>
      <t>(7)</t>
    </r>
  </si>
  <si>
    <r>
      <t xml:space="preserve">Sublease loss reserve </t>
    </r>
    <r>
      <rPr>
        <vertAlign val="superscript"/>
        <sz val="10"/>
        <rFont val="Verdana"/>
        <family val="2"/>
      </rPr>
      <t>(9)</t>
    </r>
  </si>
  <si>
    <r>
      <t xml:space="preserve">Executive compensation </t>
    </r>
    <r>
      <rPr>
        <vertAlign val="superscript"/>
        <sz val="10"/>
        <rFont val="Verdana"/>
        <family val="2"/>
      </rPr>
      <t>(5)</t>
    </r>
  </si>
  <si>
    <r>
      <t xml:space="preserve">Reversal of value added tax refund  </t>
    </r>
    <r>
      <rPr>
        <vertAlign val="superscript"/>
        <sz val="10"/>
        <rFont val="Verdana"/>
        <family val="2"/>
      </rPr>
      <t>(6)</t>
    </r>
  </si>
  <si>
    <r>
      <t xml:space="preserve">Sublease loss reserve </t>
    </r>
    <r>
      <rPr>
        <vertAlign val="superscript"/>
        <sz val="10"/>
        <rFont val="Verdana"/>
        <family val="2"/>
      </rPr>
      <t>(7)</t>
    </r>
  </si>
  <si>
    <r>
      <t xml:space="preserve">Asset impairment charges </t>
    </r>
    <r>
      <rPr>
        <vertAlign val="superscript"/>
        <sz val="10"/>
        <rFont val="Verdana"/>
        <family val="2"/>
      </rPr>
      <t>(4)</t>
    </r>
  </si>
  <si>
    <r>
      <t xml:space="preserve">Regulatory matter </t>
    </r>
    <r>
      <rPr>
        <vertAlign val="superscript"/>
        <sz val="10"/>
        <rFont val="Verdana"/>
        <family val="2"/>
      </rPr>
      <t>(5)</t>
    </r>
  </si>
  <si>
    <r>
      <t xml:space="preserve">Loss reserve and insurance recovery </t>
    </r>
    <r>
      <rPr>
        <vertAlign val="superscript"/>
        <sz val="10"/>
        <rFont val="Verdana"/>
        <family val="2"/>
      </rPr>
      <t>(10)</t>
    </r>
  </si>
  <si>
    <t>U.S. GAAP diluted earnings (loss) per share</t>
  </si>
  <si>
    <t>Adjustment to GAAP loss per share to include fully diluted 
   weighted average shares</t>
  </si>
  <si>
    <r>
      <t xml:space="preserve">Loss reserve and insurance recovery </t>
    </r>
    <r>
      <rPr>
        <vertAlign val="superscript"/>
        <sz val="10"/>
        <rFont val="Verdana"/>
        <family val="2"/>
      </rPr>
      <t>(8)</t>
    </r>
  </si>
  <si>
    <t xml:space="preserve">Income tax provision (benefit) </t>
  </si>
  <si>
    <t xml:space="preserve">   for earnings (loss) per share:</t>
  </si>
  <si>
    <t>Condensed Consolidated Statements of Income (Loss)</t>
  </si>
  <si>
    <r>
      <t xml:space="preserve">Regulatory matter </t>
    </r>
    <r>
      <rPr>
        <vertAlign val="superscript"/>
        <sz val="10"/>
        <rFont val="Verdana"/>
        <family val="2"/>
      </rPr>
      <t>(4)</t>
    </r>
  </si>
  <si>
    <t xml:space="preserve">Reconciliation of U.S. GAAP Net Income (Loss) , Diluted Earnings (Loss) Per Share, Operating Income and </t>
  </si>
  <si>
    <t>Nasdaq ISE Options Market matched market share</t>
  </si>
  <si>
    <t>Nasdaq GMNI Options Market matched market share</t>
  </si>
  <si>
    <t>Nasdaq MCRY Options Market matched market share</t>
  </si>
  <si>
    <r>
      <t>Total average daily volume options and futures contracts</t>
    </r>
    <r>
      <rPr>
        <vertAlign val="superscript"/>
        <sz val="10"/>
        <rFont val="Verdana"/>
        <family val="2"/>
      </rPr>
      <t>(1)</t>
    </r>
  </si>
  <si>
    <r>
      <t>Total market share</t>
    </r>
    <r>
      <rPr>
        <vertAlign val="superscript"/>
        <sz val="10"/>
        <rFont val="Verdana"/>
        <family val="2"/>
      </rPr>
      <t>(2)</t>
    </r>
  </si>
  <si>
    <r>
      <t>Power contracts cleared (TWh)</t>
    </r>
    <r>
      <rPr>
        <vertAlign val="superscript"/>
        <sz val="10"/>
        <rFont val="Verdana"/>
        <family val="2"/>
      </rPr>
      <t>(3)</t>
    </r>
  </si>
  <si>
    <r>
      <t>Exchanges that comprise Nasdaq Nordic and Nasdaq Baltic</t>
    </r>
    <r>
      <rPr>
        <vertAlign val="superscript"/>
        <sz val="10"/>
        <rFont val="Verdana"/>
        <family val="2"/>
      </rPr>
      <t>(5)</t>
    </r>
  </si>
  <si>
    <r>
      <t>Exchanges that comprise Nasdaq Nordic and Nasdaq Baltic</t>
    </r>
    <r>
      <rPr>
        <vertAlign val="superscript"/>
        <sz val="10"/>
        <rFont val="Verdana"/>
        <family val="2"/>
      </rPr>
      <t>(7)</t>
    </r>
  </si>
  <si>
    <t>ETP assets under management (AUM) tracking Nasdaq indexes (in billions)</t>
  </si>
  <si>
    <r>
      <t>Order intake (in millions)</t>
    </r>
    <r>
      <rPr>
        <vertAlign val="superscript"/>
        <sz val="10"/>
        <rFont val="Verdana"/>
        <family val="2"/>
      </rPr>
      <t>(8)</t>
    </r>
  </si>
  <si>
    <r>
      <t>Total order value (in millions)</t>
    </r>
    <r>
      <rPr>
        <vertAlign val="superscript"/>
        <sz val="10"/>
        <rFont val="Verdana"/>
        <family val="2"/>
      </rPr>
      <t>(9)</t>
    </r>
  </si>
  <si>
    <t>Total non-trading segment revenues</t>
  </si>
  <si>
    <t>%</t>
  </si>
  <si>
    <t>Total 
Variance</t>
  </si>
  <si>
    <t>Organic 
Impact</t>
  </si>
  <si>
    <t>Total Variance Impact Analysis</t>
  </si>
  <si>
    <t>The Nasdaq Options Market matched market share</t>
  </si>
  <si>
    <t>Matched market share executed on Nasdaq</t>
  </si>
  <si>
    <t>Market share reported to the FINRA/Nasdaq Trade Reporting Facility</t>
  </si>
  <si>
    <t>Nasdaq</t>
  </si>
  <si>
    <r>
      <t>Nasdaq</t>
    </r>
    <r>
      <rPr>
        <vertAlign val="superscript"/>
        <sz val="10"/>
        <rFont val="Verdana"/>
        <family val="2"/>
      </rPr>
      <t>(4)</t>
    </r>
  </si>
  <si>
    <r>
      <t>Nasdaq</t>
    </r>
    <r>
      <rPr>
        <vertAlign val="superscript"/>
        <sz val="10"/>
        <rFont val="Verdana"/>
        <family val="2"/>
      </rPr>
      <t>(6)</t>
    </r>
  </si>
  <si>
    <r>
      <t xml:space="preserve">Acquisition 
Impact </t>
    </r>
    <r>
      <rPr>
        <b/>
        <vertAlign val="superscript"/>
        <sz val="10"/>
        <rFont val="Verdana"/>
        <family val="2"/>
      </rPr>
      <t>(1)</t>
    </r>
  </si>
  <si>
    <r>
      <t xml:space="preserve">FX Impact 
@ Prior Year Rates </t>
    </r>
    <r>
      <rPr>
        <b/>
        <vertAlign val="superscript"/>
        <sz val="10"/>
        <rFont val="Verdana"/>
        <family val="2"/>
      </rPr>
      <t>(2)</t>
    </r>
  </si>
  <si>
    <t>$</t>
  </si>
  <si>
    <t>Total Nasdaq stockholders' equity</t>
  </si>
  <si>
    <r>
      <t xml:space="preserve"> Diluted </t>
    </r>
    <r>
      <rPr>
        <vertAlign val="superscript"/>
        <sz val="10"/>
        <rFont val="Verdana"/>
        <family val="2"/>
      </rPr>
      <t>(1)</t>
    </r>
  </si>
  <si>
    <t>Weighted-average diluted common shares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</si>
</sst>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 numFmtId="183" formatCode="0%\ ;\(0%\)"/>
  </numFmts>
  <fonts count="64">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u val="doubleAccounting"/>
      <sz val="10"/>
      <name val="Verdana"/>
      <family val="2"/>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bottom style="thin">
        <color indexed="64"/>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4" fillId="0" borderId="0"/>
    <xf numFmtId="0" fontId="21" fillId="0" borderId="0"/>
    <xf numFmtId="0" fontId="22" fillId="0" borderId="0"/>
    <xf numFmtId="0" fontId="14" fillId="0" borderId="0"/>
    <xf numFmtId="0" fontId="23" fillId="0" borderId="0"/>
    <xf numFmtId="0" fontId="19" fillId="0" borderId="0"/>
    <xf numFmtId="0" fontId="14" fillId="0" borderId="0"/>
    <xf numFmtId="0" fontId="21"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26" fillId="3" borderId="0"/>
    <xf numFmtId="0" fontId="26" fillId="3" borderId="0"/>
    <xf numFmtId="0" fontId="23" fillId="0" borderId="0"/>
    <xf numFmtId="0" fontId="22" fillId="0" borderId="0"/>
    <xf numFmtId="0" fontId="23" fillId="0" borderId="0"/>
    <xf numFmtId="0" fontId="19" fillId="0" borderId="0"/>
    <xf numFmtId="0" fontId="21" fillId="0" borderId="0"/>
    <xf numFmtId="0" fontId="19" fillId="0" borderId="0"/>
    <xf numFmtId="0" fontId="23" fillId="0" borderId="0"/>
    <xf numFmtId="0" fontId="19" fillId="0" borderId="0"/>
    <xf numFmtId="0" fontId="23"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9" fillId="0" borderId="0"/>
    <xf numFmtId="0" fontId="19" fillId="0" borderId="0"/>
    <xf numFmtId="0" fontId="21" fillId="0" borderId="0"/>
    <xf numFmtId="0" fontId="19" fillId="0" borderId="0"/>
    <xf numFmtId="0" fontId="23" fillId="0" borderId="0"/>
    <xf numFmtId="0" fontId="19" fillId="0" borderId="0"/>
    <xf numFmtId="0" fontId="23" fillId="0" borderId="0"/>
    <xf numFmtId="0" fontId="22" fillId="0" borderId="0"/>
    <xf numFmtId="0" fontId="22" fillId="0" borderId="0"/>
    <xf numFmtId="0" fontId="26" fillId="3" borderId="0"/>
    <xf numFmtId="0" fontId="26" fillId="3" borderId="0"/>
    <xf numFmtId="0" fontId="23" fillId="0" borderId="0"/>
    <xf numFmtId="0" fontId="23" fillId="0" borderId="0"/>
    <xf numFmtId="0" fontId="14" fillId="0" borderId="0"/>
    <xf numFmtId="0" fontId="14" fillId="0" borderId="0"/>
    <xf numFmtId="0" fontId="23" fillId="0" borderId="0"/>
    <xf numFmtId="0" fontId="19" fillId="0" borderId="0"/>
    <xf numFmtId="0" fontId="14" fillId="0" borderId="0"/>
    <xf numFmtId="0" fontId="14"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37" fontId="28" fillId="0" borderId="0" applyFont="0" applyBorder="0" applyAlignment="0"/>
    <xf numFmtId="0" fontId="29" fillId="0" borderId="5">
      <alignment horizontal="center"/>
    </xf>
    <xf numFmtId="3" fontId="27" fillId="0" borderId="0" applyFont="0" applyFill="0" applyBorder="0" applyAlignment="0" applyProtection="0"/>
    <xf numFmtId="0" fontId="27" fillId="5" borderId="0" applyNumberFormat="0" applyFont="0" applyBorder="0" applyAlignment="0" applyProtection="0"/>
    <xf numFmtId="0" fontId="6" fillId="0" borderId="0"/>
    <xf numFmtId="171" fontId="33" fillId="0" borderId="0"/>
    <xf numFmtId="0" fontId="6" fillId="0" borderId="0"/>
    <xf numFmtId="9" fontId="2" fillId="0" borderId="0" applyFont="0" applyFill="0" applyBorder="0" applyAlignment="0" applyProtection="0"/>
    <xf numFmtId="0" fontId="37" fillId="2"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4" borderId="13" applyNumberFormat="0" applyAlignment="0" applyProtection="0"/>
    <xf numFmtId="0" fontId="41" fillId="23" borderId="14" applyNumberFormat="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5" applyNumberFormat="0" applyFill="0" applyAlignment="0" applyProtection="0"/>
    <xf numFmtId="0" fontId="45" fillId="0" borderId="16" applyNumberFormat="0" applyFill="0" applyAlignment="0" applyProtection="0"/>
    <xf numFmtId="0" fontId="46" fillId="0" borderId="17" applyNumberFormat="0" applyFill="0" applyAlignment="0" applyProtection="0"/>
    <xf numFmtId="0" fontId="46" fillId="0" borderId="0" applyNumberFormat="0" applyFill="0" applyBorder="0" applyAlignment="0" applyProtection="0"/>
    <xf numFmtId="0" fontId="47" fillId="10" borderId="13" applyNumberFormat="0" applyAlignment="0" applyProtection="0"/>
    <xf numFmtId="0" fontId="48" fillId="0" borderId="18" applyNumberFormat="0" applyFill="0" applyAlignment="0" applyProtection="0"/>
    <xf numFmtId="0" fontId="49" fillId="24" borderId="0" applyNumberFormat="0" applyBorder="0" applyAlignment="0" applyProtection="0"/>
    <xf numFmtId="0" fontId="6" fillId="25" borderId="19" applyNumberFormat="0" applyFont="0" applyAlignment="0" applyProtection="0"/>
    <xf numFmtId="0" fontId="50" fillId="4" borderId="20" applyNumberFormat="0" applyAlignment="0" applyProtection="0"/>
    <xf numFmtId="0" fontId="51" fillId="0" borderId="0" applyNumberFormat="0" applyFill="0" applyBorder="0" applyAlignment="0" applyProtection="0"/>
    <xf numFmtId="0" fontId="52" fillId="0" borderId="21" applyNumberFormat="0" applyFill="0" applyAlignment="0" applyProtection="0"/>
    <xf numFmtId="0" fontId="53"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1" fillId="0" borderId="0"/>
    <xf numFmtId="0" fontId="6" fillId="0" borderId="0"/>
    <xf numFmtId="43" fontId="6"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1" fillId="0" borderId="0"/>
    <xf numFmtId="0" fontId="61" fillId="0" borderId="0"/>
    <xf numFmtId="9" fontId="6" fillId="0" borderId="0" applyFont="0" applyFill="0" applyBorder="0" applyAlignment="0" applyProtection="0"/>
    <xf numFmtId="9" fontId="1" fillId="0" borderId="0" applyFont="0" applyFill="0" applyBorder="0" applyAlignment="0" applyProtection="0"/>
  </cellStyleXfs>
  <cellXfs count="468">
    <xf numFmtId="0" fontId="0" fillId="0" borderId="0" xfId="0"/>
    <xf numFmtId="164" fontId="4" fillId="0" borderId="0" xfId="1" applyFont="1" applyFill="1"/>
    <xf numFmtId="165" fontId="4"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0"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1" xfId="2" applyNumberFormat="1" applyFont="1" applyFill="1" applyBorder="1"/>
    <xf numFmtId="166" fontId="4" fillId="0" borderId="0" xfId="2" applyNumberFormat="1" applyFont="1" applyFill="1"/>
    <xf numFmtId="165" fontId="4" fillId="0" borderId="0" xfId="2" applyNumberFormat="1" applyFont="1" applyFill="1"/>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6" fillId="0" borderId="0" xfId="269" applyFont="1" applyFill="1"/>
    <xf numFmtId="43" fontId="4" fillId="0" borderId="0" xfId="269" applyNumberFormat="1" applyFont="1" applyFill="1"/>
    <xf numFmtId="168" fontId="4" fillId="0" borderId="0" xfId="269" applyNumberFormat="1" applyFont="1" applyFill="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69" fontId="4" fillId="0" borderId="0" xfId="269" applyNumberFormat="1" applyFont="1" applyFill="1"/>
    <xf numFmtId="9" fontId="4" fillId="0" borderId="0" xfId="257" applyFont="1" applyFill="1"/>
    <xf numFmtId="171" fontId="4" fillId="0" borderId="0" xfId="2" applyNumberFormat="1" applyFont="1" applyFill="1"/>
    <xf numFmtId="171" fontId="31" fillId="0" borderId="0" xfId="2" applyNumberFormat="1" applyFont="1" applyFill="1"/>
    <xf numFmtId="166" fontId="31" fillId="0" borderId="0" xfId="2" applyNumberFormat="1" applyFont="1" applyFill="1"/>
    <xf numFmtId="0" fontId="4" fillId="0" borderId="0" xfId="267" applyFont="1" applyFill="1"/>
    <xf numFmtId="165" fontId="3" fillId="0" borderId="0" xfId="250" applyNumberFormat="1" applyFont="1" applyFill="1"/>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165" fontId="4" fillId="0" borderId="0" xfId="2" applyNumberFormat="1" applyFont="1" applyFill="1" applyBorder="1" applyAlignment="1"/>
    <xf numFmtId="0" fontId="31" fillId="0" borderId="0" xfId="267" applyFont="1" applyFill="1"/>
    <xf numFmtId="0" fontId="4" fillId="0" borderId="0" xfId="267" applyFont="1" applyFill="1" applyAlignment="1">
      <alignment horizontal="center"/>
    </xf>
    <xf numFmtId="0" fontId="32" fillId="0" borderId="0" xfId="267" applyFont="1" applyFill="1"/>
    <xf numFmtId="171" fontId="31" fillId="0" borderId="0" xfId="268" applyNumberFormat="1" applyFont="1" applyFill="1" applyBorder="1" applyProtection="1">
      <protection locked="0"/>
    </xf>
    <xf numFmtId="0" fontId="3" fillId="0" borderId="0" xfId="267" applyFont="1" applyFill="1"/>
    <xf numFmtId="0" fontId="34" fillId="0" borderId="0" xfId="267" applyFont="1" applyFill="1"/>
    <xf numFmtId="0" fontId="31" fillId="0" borderId="0" xfId="267" applyFont="1" applyFill="1" applyAlignment="1">
      <alignment horizontal="center"/>
    </xf>
    <xf numFmtId="0" fontId="4" fillId="0" borderId="0" xfId="267" applyFont="1" applyFill="1" applyAlignment="1">
      <alignment horizontal="left"/>
    </xf>
    <xf numFmtId="171" fontId="31"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1" fillId="0" borderId="0" xfId="267" applyNumberFormat="1" applyFont="1" applyFill="1"/>
    <xf numFmtId="0" fontId="4" fillId="0" borderId="0" xfId="267" applyFont="1" applyFill="1" applyBorder="1"/>
    <xf numFmtId="175" fontId="4" fillId="0" borderId="0" xfId="2" applyNumberFormat="1" applyFont="1" applyFill="1"/>
    <xf numFmtId="174" fontId="31"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9" applyNumberFormat="1" applyFont="1" applyFill="1" applyBorder="1"/>
    <xf numFmtId="0" fontId="4" fillId="0" borderId="0" xfId="314"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Border="1"/>
    <xf numFmtId="0" fontId="4" fillId="0" borderId="0" xfId="269"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6" fillId="0" borderId="0" xfId="269" applyFont="1" applyFill="1"/>
    <xf numFmtId="165" fontId="56"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165" fontId="4" fillId="26" borderId="0" xfId="2" applyNumberFormat="1" applyFont="1" applyFill="1" applyAlignment="1" applyProtection="1">
      <protection locked="0"/>
    </xf>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4" fontId="3" fillId="0" borderId="0" xfId="1" applyFont="1" applyFill="1" applyAlignment="1">
      <alignment horizontal="center"/>
    </xf>
    <xf numFmtId="0" fontId="4" fillId="0" borderId="0" xfId="314" applyFont="1" applyFill="1">
      <alignment vertical="top"/>
    </xf>
    <xf numFmtId="42" fontId="4" fillId="0" borderId="0" xfId="314" applyNumberFormat="1" applyFont="1" applyFill="1">
      <alignment vertical="top"/>
    </xf>
    <xf numFmtId="0" fontId="55" fillId="0" borderId="0" xfId="314" applyFont="1" applyFill="1" applyAlignment="1">
      <alignment horizontal="left" vertical="top" indent="2"/>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5" fontId="9"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2"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6" fontId="4" fillId="0" borderId="0" xfId="312" applyNumberFormat="1" applyFont="1" applyFill="1" applyBorder="1"/>
    <xf numFmtId="166" fontId="4" fillId="0" borderId="0" xfId="312" applyNumberFormat="1" applyFont="1" applyFill="1"/>
    <xf numFmtId="165" fontId="3" fillId="0" borderId="0" xfId="2" applyNumberFormat="1" applyFont="1" applyFill="1"/>
    <xf numFmtId="174" fontId="4" fillId="0" borderId="0" xfId="269" applyNumberFormat="1" applyFont="1" applyFill="1" applyBorder="1"/>
    <xf numFmtId="176" fontId="4" fillId="0" borderId="0" xfId="269" applyNumberFormat="1" applyFont="1" applyFill="1" applyBorder="1"/>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6" fontId="4" fillId="0" borderId="0" xfId="269" applyNumberFormat="1" applyFont="1" applyFill="1"/>
    <xf numFmtId="0" fontId="4" fillId="0" borderId="0" xfId="314" applyFont="1" applyFill="1" applyAlignment="1"/>
    <xf numFmtId="182" fontId="4" fillId="0" borderId="0" xfId="314" applyNumberFormat="1" applyFont="1" applyFill="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4" fontId="3" fillId="0" borderId="0" xfId="1" applyFont="1" applyFill="1" applyAlignment="1">
      <alignment horizontal="center"/>
    </xf>
    <xf numFmtId="165" fontId="9" fillId="0" borderId="0" xfId="2" applyNumberFormat="1" applyFont="1" applyFill="1" applyAlignment="1">
      <alignment horizontal="left"/>
    </xf>
    <xf numFmtId="0" fontId="3" fillId="0" borderId="0" xfId="269" applyFont="1" applyFill="1" applyAlignment="1">
      <alignment horizontal="center"/>
    </xf>
    <xf numFmtId="165" fontId="3" fillId="26" borderId="0" xfId="2" applyNumberFormat="1" applyFont="1" applyFill="1" applyBorder="1" applyAlignment="1" applyProtection="1">
      <protection locked="0"/>
    </xf>
    <xf numFmtId="0" fontId="4" fillId="26" borderId="0" xfId="314" applyFont="1" applyFill="1" applyAlignment="1"/>
    <xf numFmtId="0" fontId="54" fillId="26" borderId="0" xfId="314" applyFont="1" applyFill="1" applyAlignment="1"/>
    <xf numFmtId="167" fontId="4" fillId="26" borderId="0" xfId="253" applyNumberFormat="1" applyFont="1" applyFill="1" applyBorder="1"/>
    <xf numFmtId="166" fontId="4" fillId="0" borderId="4" xfId="2" applyNumberFormat="1" applyFont="1" applyFill="1" applyBorder="1" applyAlignment="1">
      <alignment horizontal="right"/>
    </xf>
    <xf numFmtId="167" fontId="63" fillId="0" borderId="3" xfId="3" applyNumberFormat="1" applyFont="1" applyFill="1" applyBorder="1"/>
    <xf numFmtId="0" fontId="3" fillId="0" borderId="0" xfId="269" applyFont="1" applyFill="1" applyAlignment="1">
      <alignment horizontal="center"/>
    </xf>
    <xf numFmtId="166" fontId="31" fillId="0" borderId="0" xfId="312" applyNumberFormat="1" applyFont="1" applyFill="1"/>
    <xf numFmtId="166" fontId="31" fillId="0" borderId="0" xfId="267" applyNumberFormat="1" applyFont="1" applyFill="1"/>
    <xf numFmtId="166" fontId="4" fillId="0" borderId="9" xfId="312" applyNumberFormat="1" applyFont="1" applyFill="1" applyBorder="1"/>
    <xf numFmtId="166" fontId="4" fillId="0" borderId="9" xfId="312" applyNumberFormat="1" applyFont="1" applyFill="1" applyBorder="1" applyAlignment="1">
      <alignment horizontal="right"/>
    </xf>
    <xf numFmtId="166" fontId="31" fillId="0" borderId="0" xfId="312" applyNumberFormat="1" applyFont="1" applyFill="1" applyBorder="1"/>
    <xf numFmtId="166" fontId="4" fillId="0" borderId="0" xfId="312" applyNumberFormat="1" applyFont="1" applyFill="1" applyBorder="1" applyAlignment="1">
      <alignment horizontal="right"/>
    </xf>
    <xf numFmtId="166" fontId="4" fillId="0" borderId="24" xfId="312" applyNumberFormat="1" applyFont="1" applyFill="1" applyBorder="1"/>
    <xf numFmtId="166" fontId="4" fillId="0" borderId="24" xfId="312"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2" applyNumberFormat="1" applyFont="1" applyFill="1" applyAlignment="1">
      <alignment horizontal="center"/>
    </xf>
    <xf numFmtId="165" fontId="3" fillId="26" borderId="0" xfId="2" applyNumberFormat="1" applyFont="1" applyFill="1" applyBorder="1" applyAlignment="1">
      <alignment horizontal="center"/>
    </xf>
    <xf numFmtId="165" fontId="4" fillId="26" borderId="0" xfId="2" applyNumberFormat="1" applyFont="1" applyFill="1" applyAlignment="1"/>
    <xf numFmtId="168" fontId="4" fillId="26" borderId="0" xfId="269" applyNumberFormat="1" applyFont="1" applyFill="1" applyBorder="1"/>
    <xf numFmtId="0" fontId="4" fillId="26" borderId="0" xfId="269" applyFont="1" applyFill="1"/>
    <xf numFmtId="174" fontId="4" fillId="26" borderId="0" xfId="269" applyNumberFormat="1" applyFont="1" applyFill="1"/>
    <xf numFmtId="174" fontId="4" fillId="26" borderId="7" xfId="2" applyNumberFormat="1" applyFont="1" applyFill="1" applyBorder="1"/>
    <xf numFmtId="176" fontId="4" fillId="26" borderId="0" xfId="2" applyNumberFormat="1" applyFont="1" applyFill="1"/>
    <xf numFmtId="168" fontId="4" fillId="26" borderId="8" xfId="269" applyNumberFormat="1" applyFont="1" applyFill="1" applyBorder="1" applyAlignment="1">
      <alignment vertical="center"/>
    </xf>
    <xf numFmtId="168" fontId="4" fillId="26" borderId="0" xfId="269" applyNumberFormat="1" applyFont="1" applyFill="1" applyBorder="1" applyAlignment="1">
      <alignment vertical="center"/>
    </xf>
    <xf numFmtId="166" fontId="4" fillId="26" borderId="0" xfId="312" applyNumberFormat="1" applyFont="1" applyFill="1"/>
    <xf numFmtId="165" fontId="3" fillId="26" borderId="0" xfId="2" quotePrefix="1" applyNumberFormat="1" applyFont="1" applyFill="1" applyBorder="1" applyAlignment="1" applyProtection="1">
      <alignment horizontal="center"/>
      <protection locked="0"/>
    </xf>
    <xf numFmtId="172" fontId="4" fillId="26" borderId="0" xfId="269" applyNumberFormat="1" applyFont="1" applyFill="1" applyBorder="1"/>
    <xf numFmtId="174" fontId="4" fillId="26" borderId="0" xfId="269" applyNumberFormat="1" applyFont="1" applyFill="1" applyBorder="1"/>
    <xf numFmtId="166" fontId="4" fillId="26" borderId="0" xfId="312" applyNumberFormat="1" applyFont="1" applyFill="1" applyBorder="1"/>
    <xf numFmtId="174" fontId="4" fillId="26" borderId="6" xfId="269" applyNumberFormat="1" applyFont="1" applyFill="1" applyBorder="1"/>
    <xf numFmtId="174" fontId="4" fillId="26" borderId="1" xfId="269" applyNumberFormat="1" applyFont="1" applyFill="1" applyBorder="1"/>
    <xf numFmtId="171" fontId="31" fillId="26" borderId="0" xfId="2" applyNumberFormat="1" applyFont="1" applyFill="1"/>
    <xf numFmtId="171" fontId="3" fillId="26" borderId="0"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174" fontId="4" fillId="26" borderId="11" xfId="2" applyNumberFormat="1" applyFont="1" applyFill="1" applyBorder="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1" fillId="26" borderId="0" xfId="2" applyNumberFormat="1" applyFont="1" applyFill="1"/>
    <xf numFmtId="0" fontId="4" fillId="26" borderId="0" xfId="267" applyFont="1" applyFill="1"/>
    <xf numFmtId="165" fontId="4" fillId="26" borderId="0" xfId="2" applyNumberFormat="1" applyFont="1" applyFill="1" applyAlignment="1">
      <alignment horizontal="center"/>
    </xf>
    <xf numFmtId="166" fontId="4" fillId="26" borderId="0" xfId="253" applyNumberFormat="1" applyFont="1" applyFill="1" applyBorder="1"/>
    <xf numFmtId="166" fontId="3" fillId="26" borderId="0" xfId="2" applyNumberFormat="1" applyFont="1" applyFill="1" applyBorder="1"/>
    <xf numFmtId="166" fontId="4" fillId="26" borderId="0" xfId="2" applyNumberFormat="1" applyFont="1" applyFill="1" applyProtection="1">
      <protection locked="0"/>
    </xf>
    <xf numFmtId="166" fontId="4" fillId="26" borderId="0" xfId="2" applyNumberFormat="1" applyFont="1" applyFill="1" applyAlignment="1"/>
    <xf numFmtId="166" fontId="4" fillId="26" borderId="7" xfId="2" applyNumberFormat="1" applyFont="1" applyFill="1" applyBorder="1"/>
    <xf numFmtId="166" fontId="4" fillId="26" borderId="6" xfId="2" applyNumberFormat="1" applyFont="1" applyFill="1" applyBorder="1"/>
    <xf numFmtId="170" fontId="4" fillId="26" borderId="0" xfId="2" applyNumberFormat="1" applyFont="1" applyFill="1" applyBorder="1"/>
    <xf numFmtId="165" fontId="4" fillId="26" borderId="0" xfId="2" applyNumberFormat="1" applyFont="1" applyFill="1"/>
    <xf numFmtId="164" fontId="3" fillId="26" borderId="0" xfId="1" applyFont="1" applyFill="1" applyAlignment="1"/>
    <xf numFmtId="165" fontId="58" fillId="26" borderId="0" xfId="2" applyNumberFormat="1" applyFont="1" applyFill="1" applyAlignment="1">
      <alignment horizontal="center"/>
    </xf>
    <xf numFmtId="165" fontId="3" fillId="26" borderId="0" xfId="2" applyNumberFormat="1" applyFont="1" applyFill="1" applyAlignment="1">
      <alignment horizontal="center"/>
    </xf>
    <xf numFmtId="17" fontId="58"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4" xfId="2" applyNumberFormat="1" applyFont="1" applyFill="1" applyBorder="1"/>
    <xf numFmtId="166" fontId="9"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7" fontId="4" fillId="0" borderId="8" xfId="3" applyNumberFormat="1" applyFont="1" applyFill="1" applyBorder="1"/>
    <xf numFmtId="9" fontId="4" fillId="0" borderId="0" xfId="335" applyFont="1" applyFill="1" applyBorder="1"/>
    <xf numFmtId="0" fontId="3" fillId="26" borderId="1" xfId="2" quotePrefix="1" applyNumberFormat="1" applyFont="1" applyFill="1" applyBorder="1" applyAlignment="1">
      <alignment horizontal="center"/>
    </xf>
    <xf numFmtId="0" fontId="3" fillId="0" borderId="0" xfId="2" applyNumberFormat="1" applyFont="1" applyFill="1" applyAlignment="1">
      <alignment horizontal="left" indent="2"/>
    </xf>
    <xf numFmtId="0" fontId="3" fillId="26" borderId="0" xfId="2" applyNumberFormat="1" applyFont="1" applyFill="1" applyAlignment="1">
      <alignment horizontal="left"/>
    </xf>
    <xf numFmtId="165" fontId="4" fillId="26" borderId="0" xfId="2" applyNumberFormat="1" applyFont="1" applyFill="1" applyAlignment="1">
      <alignment horizontal="left"/>
    </xf>
    <xf numFmtId="0" fontId="3" fillId="26" borderId="0" xfId="2" applyNumberFormat="1" applyFont="1" applyFill="1" applyAlignment="1">
      <alignment horizontal="left" indent="2"/>
    </xf>
    <xf numFmtId="0" fontId="3" fillId="26" borderId="1" xfId="2" quotePrefix="1" applyNumberFormat="1" applyFont="1" applyFill="1" applyBorder="1" applyAlignment="1" applyProtection="1">
      <alignment horizontal="center"/>
      <protection locked="0"/>
    </xf>
    <xf numFmtId="0" fontId="4" fillId="0" borderId="0" xfId="1" applyNumberFormat="1" applyFont="1" applyFill="1" applyAlignment="1"/>
    <xf numFmtId="0" fontId="3" fillId="0" borderId="1" xfId="2" quotePrefix="1" applyNumberFormat="1" applyFont="1" applyFill="1" applyBorder="1" applyAlignment="1" applyProtection="1">
      <alignment horizontal="center"/>
      <protection locked="0"/>
    </xf>
    <xf numFmtId="0" fontId="3" fillId="0" borderId="0" xfId="1" applyNumberFormat="1" applyFont="1" applyFill="1" applyAlignment="1"/>
    <xf numFmtId="0" fontId="3" fillId="26" borderId="1" xfId="2" applyNumberFormat="1" applyFont="1" applyFill="1" applyBorder="1" applyAlignment="1">
      <alignment horizontal="center"/>
    </xf>
    <xf numFmtId="0" fontId="3" fillId="0" borderId="0" xfId="267" applyNumberFormat="1" applyFont="1" applyFill="1"/>
    <xf numFmtId="0" fontId="4" fillId="0" borderId="0" xfId="267" applyNumberFormat="1" applyFont="1" applyFill="1"/>
    <xf numFmtId="0" fontId="4" fillId="0" borderId="0" xfId="2" quotePrefix="1" applyNumberFormat="1" applyFont="1" applyFill="1" applyBorder="1" applyAlignment="1">
      <alignment horizontal="center"/>
    </xf>
    <xf numFmtId="0" fontId="3" fillId="0" borderId="0" xfId="269" applyNumberFormat="1" applyFont="1" applyFill="1" applyAlignment="1">
      <alignment horizontal="center"/>
    </xf>
    <xf numFmtId="0" fontId="3" fillId="0" borderId="1" xfId="2" applyNumberFormat="1" applyFont="1" applyFill="1" applyBorder="1" applyAlignment="1">
      <alignment horizontal="center"/>
    </xf>
    <xf numFmtId="0" fontId="4" fillId="0" borderId="0" xfId="269" applyNumberFormat="1" applyFont="1" applyFill="1"/>
    <xf numFmtId="0" fontId="0" fillId="0" borderId="0" xfId="0" applyBorder="1"/>
    <xf numFmtId="166" fontId="8" fillId="0" borderId="22" xfId="312" applyNumberFormat="1" applyFont="1" applyFill="1" applyBorder="1"/>
    <xf numFmtId="166" fontId="8" fillId="0" borderId="0" xfId="312" applyNumberFormat="1" applyFont="1" applyFill="1" applyBorder="1"/>
    <xf numFmtId="0" fontId="4" fillId="0" borderId="0" xfId="2" applyNumberFormat="1" applyFont="1" applyFill="1" applyAlignment="1" applyProtection="1">
      <protection locked="0"/>
    </xf>
    <xf numFmtId="0" fontId="56" fillId="0" borderId="0" xfId="269" applyFont="1" applyFill="1" applyBorder="1"/>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166" fontId="4" fillId="26" borderId="1" xfId="2" applyNumberFormat="1" applyFont="1" applyFill="1" applyBorder="1"/>
    <xf numFmtId="168" fontId="4" fillId="26" borderId="8" xfId="253" applyNumberFormat="1" applyFont="1" applyFill="1" applyBorder="1"/>
    <xf numFmtId="0" fontId="0" fillId="0" borderId="0" xfId="0"/>
    <xf numFmtId="166" fontId="4" fillId="0" borderId="0" xfId="2" applyNumberFormat="1" applyFont="1" applyFill="1" applyBorder="1"/>
    <xf numFmtId="165" fontId="4" fillId="0" borderId="0" xfId="2" applyNumberFormat="1" applyFont="1" applyFill="1" applyBorder="1"/>
    <xf numFmtId="165" fontId="4" fillId="0" borderId="0" xfId="2" applyNumberFormat="1" applyFont="1" applyFill="1" applyAlignment="1" applyProtection="1">
      <protection locked="0"/>
    </xf>
    <xf numFmtId="166" fontId="4" fillId="0" borderId="0" xfId="2" applyNumberFormat="1" applyFont="1" applyFill="1" applyBorder="1" applyAlignment="1">
      <alignment horizontal="right"/>
    </xf>
    <xf numFmtId="164" fontId="3" fillId="0" borderId="0" xfId="1" applyFont="1" applyFill="1" applyAlignment="1">
      <alignment horizontal="center"/>
    </xf>
    <xf numFmtId="166" fontId="4" fillId="0" borderId="2" xfId="2" applyNumberFormat="1" applyFont="1" applyFill="1" applyBorder="1" applyAlignment="1">
      <alignment horizontal="right"/>
    </xf>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3" xfId="2" applyNumberFormat="1" applyFont="1" applyFill="1" applyBorder="1"/>
    <xf numFmtId="164" fontId="4" fillId="0" borderId="0" xfId="1" applyFont="1" applyFill="1" applyBorder="1"/>
    <xf numFmtId="166" fontId="8" fillId="0" borderId="4" xfId="2" applyNumberFormat="1" applyFont="1" applyFill="1" applyBorder="1" applyAlignment="1">
      <alignment horizontal="right"/>
    </xf>
    <xf numFmtId="165" fontId="3" fillId="0" borderId="6" xfId="2" applyNumberFormat="1" applyFont="1" applyFill="1" applyBorder="1" applyAlignment="1">
      <alignment horizontal="center"/>
    </xf>
    <xf numFmtId="165" fontId="3" fillId="0" borderId="0" xfId="2" applyNumberFormat="1" applyFont="1" applyFill="1" applyBorder="1" applyAlignment="1">
      <alignment horizontal="center"/>
    </xf>
    <xf numFmtId="166" fontId="4" fillId="0" borderId="0" xfId="312" applyNumberFormat="1" applyFont="1" applyFill="1" applyBorder="1"/>
    <xf numFmtId="166" fontId="4" fillId="0" borderId="0" xfId="312" applyNumberFormat="1" applyFont="1" applyFill="1"/>
    <xf numFmtId="166" fontId="4" fillId="0" borderId="2" xfId="312" applyNumberFormat="1" applyFont="1" applyFill="1" applyBorder="1"/>
    <xf numFmtId="166" fontId="4" fillId="0" borderId="2" xfId="312" applyNumberFormat="1" applyFont="1" applyFill="1" applyBorder="1" applyAlignment="1">
      <alignment horizontal="right"/>
    </xf>
    <xf numFmtId="166" fontId="8" fillId="0" borderId="2" xfId="312" applyNumberFormat="1" applyFont="1" applyFill="1" applyBorder="1" applyAlignment="1">
      <alignment horizontal="right"/>
    </xf>
    <xf numFmtId="166" fontId="4" fillId="0" borderId="3" xfId="312" applyNumberFormat="1" applyFont="1" applyFill="1" applyBorder="1"/>
    <xf numFmtId="166" fontId="4" fillId="0" borderId="0" xfId="312" applyNumberFormat="1" applyFont="1" applyFill="1" applyBorder="1" applyAlignment="1">
      <alignment horizontal="right"/>
    </xf>
    <xf numFmtId="166" fontId="8" fillId="0" borderId="4" xfId="312" applyNumberFormat="1" applyFont="1" applyFill="1" applyBorder="1" applyAlignment="1">
      <alignment horizontal="right"/>
    </xf>
    <xf numFmtId="167" fontId="4" fillId="26" borderId="2" xfId="315" applyNumberFormat="1" applyFont="1" applyFill="1" applyBorder="1"/>
    <xf numFmtId="166" fontId="4" fillId="26" borderId="0" xfId="312" applyNumberFormat="1" applyFont="1" applyFill="1"/>
    <xf numFmtId="164" fontId="4" fillId="26" borderId="0" xfId="1" applyFont="1" applyFill="1"/>
    <xf numFmtId="166" fontId="4" fillId="26" borderId="2" xfId="2" applyNumberFormat="1" applyFont="1" applyFill="1" applyBorder="1"/>
    <xf numFmtId="166" fontId="4" fillId="26" borderId="2" xfId="312" applyNumberFormat="1" applyFont="1" applyFill="1" applyBorder="1"/>
    <xf numFmtId="166" fontId="8" fillId="26" borderId="2" xfId="312" applyNumberFormat="1" applyFont="1" applyFill="1" applyBorder="1"/>
    <xf numFmtId="166" fontId="4" fillId="0" borderId="4" xfId="2" applyNumberFormat="1" applyFont="1" applyFill="1" applyBorder="1" applyAlignment="1">
      <alignment horizontal="right"/>
    </xf>
    <xf numFmtId="166" fontId="4" fillId="0" borderId="4" xfId="312" applyNumberFormat="1" applyFont="1" applyFill="1" applyBorder="1" applyAlignment="1">
      <alignment horizontal="right"/>
    </xf>
    <xf numFmtId="166" fontId="63" fillId="0" borderId="0" xfId="312" applyNumberFormat="1" applyFont="1" applyFill="1" applyBorder="1"/>
    <xf numFmtId="0" fontId="4" fillId="0" borderId="0" xfId="269" applyFont="1" applyFill="1"/>
    <xf numFmtId="0" fontId="56" fillId="0" borderId="0" xfId="269" applyFont="1" applyFill="1"/>
    <xf numFmtId="166" fontId="4" fillId="26" borderId="0" xfId="2" applyNumberFormat="1" applyFont="1" applyFill="1" applyBorder="1"/>
    <xf numFmtId="0" fontId="0" fillId="0" borderId="0" xfId="0"/>
    <xf numFmtId="165" fontId="4" fillId="0" borderId="0" xfId="2" applyNumberFormat="1" applyFont="1" applyFill="1"/>
    <xf numFmtId="165" fontId="4" fillId="0" borderId="0" xfId="2" applyNumberFormat="1" applyFont="1" applyFill="1" applyAlignment="1" applyProtection="1">
      <protection locked="0"/>
    </xf>
    <xf numFmtId="0" fontId="4" fillId="0" borderId="0" xfId="269" applyFont="1" applyFill="1"/>
    <xf numFmtId="0" fontId="4" fillId="0" borderId="0" xfId="269" applyFont="1" applyFill="1" applyAlignment="1">
      <alignment horizontal="left" indent="2"/>
    </xf>
    <xf numFmtId="0" fontId="4" fillId="0" borderId="0" xfId="269" applyFont="1" applyFill="1" applyBorder="1"/>
    <xf numFmtId="44" fontId="4" fillId="0" borderId="0" xfId="269" applyNumberFormat="1" applyFont="1" applyFill="1" applyBorder="1"/>
    <xf numFmtId="44" fontId="4" fillId="0" borderId="0" xfId="269" applyNumberFormat="1" applyFont="1" applyFill="1" applyBorder="1" applyAlignment="1">
      <alignment vertical="center"/>
    </xf>
    <xf numFmtId="44" fontId="4" fillId="0" borderId="0" xfId="269" applyNumberFormat="1" applyFont="1" applyFill="1"/>
    <xf numFmtId="168" fontId="4" fillId="0" borderId="0" xfId="269" applyNumberFormat="1" applyFont="1" applyFill="1" applyBorder="1"/>
    <xf numFmtId="165" fontId="3" fillId="0" borderId="0" xfId="2" quotePrefix="1" applyNumberFormat="1" applyFont="1" applyFill="1" applyBorder="1" applyAlignment="1" applyProtection="1">
      <alignment horizontal="center"/>
      <protection locked="0"/>
    </xf>
    <xf numFmtId="0" fontId="56" fillId="0" borderId="0" xfId="269" applyFont="1" applyFill="1"/>
    <xf numFmtId="165" fontId="56" fillId="0" borderId="0" xfId="2" applyNumberFormat="1" applyFont="1" applyFill="1"/>
    <xf numFmtId="165" fontId="3" fillId="0" borderId="0" xfId="2" applyNumberFormat="1" applyFont="1" applyFill="1" applyBorder="1" applyAlignment="1">
      <alignment horizontal="center"/>
    </xf>
    <xf numFmtId="166" fontId="4" fillId="0" borderId="0" xfId="312" applyNumberFormat="1" applyFont="1" applyFill="1" applyBorder="1"/>
    <xf numFmtId="166" fontId="4" fillId="0" borderId="0" xfId="312" applyNumberFormat="1" applyFont="1" applyFill="1"/>
    <xf numFmtId="176" fontId="4" fillId="0" borderId="0" xfId="269" applyNumberFormat="1" applyFont="1" applyFill="1" applyBorder="1"/>
    <xf numFmtId="43" fontId="4" fillId="0" borderId="0" xfId="269" applyNumberFormat="1" applyFont="1" applyFill="1" applyBorder="1"/>
    <xf numFmtId="0" fontId="4" fillId="0" borderId="0" xfId="269" applyFont="1" applyFill="1"/>
    <xf numFmtId="0" fontId="4" fillId="0" borderId="0" xfId="269" applyFont="1" applyFill="1" applyAlignment="1">
      <alignment horizontal="left" indent="2"/>
    </xf>
    <xf numFmtId="168" fontId="4" fillId="0" borderId="8" xfId="269" applyNumberFormat="1" applyFont="1" applyFill="1" applyBorder="1" applyAlignment="1">
      <alignment vertical="center"/>
    </xf>
    <xf numFmtId="44" fontId="4" fillId="0" borderId="0" xfId="269" applyNumberFormat="1" applyFont="1" applyFill="1" applyBorder="1"/>
    <xf numFmtId="43" fontId="4" fillId="0" borderId="1" xfId="269" applyNumberFormat="1" applyFont="1" applyFill="1" applyBorder="1"/>
    <xf numFmtId="177" fontId="4" fillId="0" borderId="0" xfId="269" applyNumberFormat="1" applyFont="1" applyFill="1"/>
    <xf numFmtId="44" fontId="4" fillId="0" borderId="8" xfId="269" applyNumberFormat="1" applyFont="1" applyFill="1" applyBorder="1" applyAlignment="1">
      <alignment vertical="center"/>
    </xf>
    <xf numFmtId="0" fontId="56" fillId="0" borderId="0" xfId="269" applyFont="1" applyFill="1"/>
    <xf numFmtId="166" fontId="4" fillId="0" borderId="0" xfId="312" applyNumberFormat="1" applyFont="1" applyFill="1" applyBorder="1"/>
    <xf numFmtId="166" fontId="4" fillId="0" borderId="0" xfId="312" applyNumberFormat="1" applyFont="1" applyFill="1"/>
    <xf numFmtId="0" fontId="0" fillId="0" borderId="0" xfId="0"/>
    <xf numFmtId="165" fontId="4" fillId="0" borderId="0" xfId="2" applyNumberFormat="1" applyFont="1" applyFill="1" applyAlignment="1" applyProtection="1">
      <protection locked="0"/>
    </xf>
    <xf numFmtId="0" fontId="4" fillId="0" borderId="0" xfId="269" applyFont="1" applyFill="1"/>
    <xf numFmtId="174" fontId="4" fillId="0" borderId="0" xfId="269" applyNumberFormat="1" applyFont="1" applyFill="1"/>
    <xf numFmtId="168" fontId="4" fillId="0" borderId="0" xfId="269" applyNumberFormat="1" applyFont="1" applyFill="1" applyBorder="1"/>
    <xf numFmtId="0" fontId="56" fillId="0" borderId="0" xfId="269" applyFont="1" applyFill="1"/>
    <xf numFmtId="165" fontId="56" fillId="0" borderId="0" xfId="2" applyNumberFormat="1" applyFont="1" applyFill="1"/>
    <xf numFmtId="165" fontId="3" fillId="0" borderId="0" xfId="2" applyNumberFormat="1" applyFont="1" applyFill="1" applyBorder="1" applyAlignment="1">
      <alignment horizontal="center"/>
    </xf>
    <xf numFmtId="0" fontId="0" fillId="0" borderId="0" xfId="0"/>
    <xf numFmtId="167" fontId="4" fillId="0" borderId="0" xfId="253" applyNumberFormat="1" applyFont="1" applyFill="1" applyBorder="1"/>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168" fontId="4" fillId="0" borderId="8" xfId="269" applyNumberFormat="1" applyFont="1" applyFill="1" applyBorder="1" applyAlignment="1">
      <alignment vertical="center"/>
    </xf>
    <xf numFmtId="9" fontId="4" fillId="0" borderId="0" xfId="257" applyNumberFormat="1" applyFont="1" applyFill="1" applyBorder="1"/>
    <xf numFmtId="166" fontId="4" fillId="26" borderId="0" xfId="312" applyNumberFormat="1" applyFont="1" applyFill="1"/>
    <xf numFmtId="165" fontId="3" fillId="0" borderId="0" xfId="2" applyNumberFormat="1" applyFont="1" applyFill="1"/>
    <xf numFmtId="0" fontId="4" fillId="0" borderId="0" xfId="269" applyFont="1" applyFill="1"/>
    <xf numFmtId="176" fontId="4" fillId="0" borderId="0" xfId="269" applyNumberFormat="1" applyFont="1" applyFill="1"/>
    <xf numFmtId="0" fontId="4" fillId="0" borderId="0" xfId="269" applyFont="1" applyFill="1" applyBorder="1"/>
    <xf numFmtId="166" fontId="4" fillId="0" borderId="0" xfId="312" applyNumberFormat="1" applyFont="1" applyFill="1"/>
    <xf numFmtId="166" fontId="4" fillId="26" borderId="0" xfId="312" applyNumberFormat="1" applyFont="1" applyFill="1"/>
    <xf numFmtId="165" fontId="3" fillId="0" borderId="0" xfId="2" applyNumberFormat="1" applyFont="1" applyFill="1"/>
    <xf numFmtId="0" fontId="4" fillId="0" borderId="0" xfId="269" applyFont="1" applyFill="1"/>
    <xf numFmtId="0" fontId="56" fillId="0" borderId="0" xfId="269" applyFont="1" applyFill="1"/>
    <xf numFmtId="166" fontId="4" fillId="26" borderId="0" xfId="312" applyNumberFormat="1" applyFont="1" applyFill="1"/>
    <xf numFmtId="0" fontId="0" fillId="0" borderId="0" xfId="0"/>
    <xf numFmtId="165" fontId="4" fillId="0" borderId="0" xfId="2" applyNumberFormat="1" applyFont="1" applyFill="1"/>
    <xf numFmtId="0" fontId="4" fillId="0" borderId="0" xfId="269" applyFont="1" applyFill="1"/>
    <xf numFmtId="174" fontId="4" fillId="0" borderId="0" xfId="269" applyNumberFormat="1" applyFont="1" applyFill="1"/>
    <xf numFmtId="0" fontId="56" fillId="0" borderId="0" xfId="269" applyFont="1" applyFill="1"/>
    <xf numFmtId="165" fontId="4" fillId="0" borderId="0" xfId="2" applyNumberFormat="1" applyFont="1" applyFill="1"/>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176" fontId="4" fillId="0" borderId="0" xfId="2" applyNumberFormat="1" applyFont="1" applyFill="1"/>
    <xf numFmtId="168" fontId="4" fillId="0" borderId="0" xfId="269" applyNumberFormat="1" applyFont="1" applyFill="1" applyBorder="1" applyAlignment="1">
      <alignment vertical="center"/>
    </xf>
    <xf numFmtId="176" fontId="4" fillId="0" borderId="0" xfId="2" applyNumberFormat="1" applyFont="1" applyFill="1" applyBorder="1"/>
    <xf numFmtId="166" fontId="4" fillId="0" borderId="0" xfId="312" applyNumberFormat="1" applyFont="1" applyFill="1"/>
    <xf numFmtId="168" fontId="4" fillId="26" borderId="8" xfId="269" applyNumberFormat="1" applyFont="1" applyFill="1" applyBorder="1" applyAlignment="1">
      <alignment vertical="center"/>
    </xf>
    <xf numFmtId="166" fontId="4" fillId="0" borderId="29" xfId="2" applyNumberFormat="1" applyFont="1" applyFill="1" applyBorder="1" applyAlignment="1">
      <alignment horizontal="right"/>
    </xf>
    <xf numFmtId="166" fontId="4" fillId="0" borderId="27" xfId="2" applyNumberFormat="1" applyFont="1" applyFill="1" applyBorder="1" applyAlignment="1">
      <alignment horizontal="right"/>
    </xf>
    <xf numFmtId="166" fontId="4" fillId="26" borderId="27" xfId="2" applyNumberFormat="1" applyFont="1" applyFill="1" applyBorder="1"/>
    <xf numFmtId="166" fontId="4" fillId="0" borderId="28" xfId="2" applyNumberFormat="1" applyFont="1" applyFill="1" applyBorder="1"/>
    <xf numFmtId="0" fontId="4" fillId="26" borderId="0" xfId="269" applyFont="1" applyFill="1" applyAlignment="1">
      <alignment horizontal="left" indent="2"/>
    </xf>
    <xf numFmtId="176" fontId="4" fillId="26" borderId="0" xfId="269" applyNumberFormat="1" applyFont="1" applyFill="1" applyBorder="1"/>
    <xf numFmtId="0" fontId="0" fillId="26" borderId="0" xfId="0" applyFill="1"/>
    <xf numFmtId="0" fontId="4" fillId="26" borderId="0" xfId="269" applyFont="1" applyFill="1" applyBorder="1"/>
    <xf numFmtId="0" fontId="4" fillId="0" borderId="0" xfId="269" applyFont="1" applyFill="1" applyAlignment="1">
      <alignment horizontal="left" wrapText="1" indent="2"/>
    </xf>
    <xf numFmtId="43" fontId="4" fillId="26" borderId="0" xfId="312" applyNumberFormat="1" applyFont="1" applyFill="1" applyBorder="1" applyAlignment="1">
      <alignment vertical="center"/>
    </xf>
    <xf numFmtId="174" fontId="4" fillId="0" borderId="6" xfId="269" applyNumberFormat="1" applyFont="1" applyFill="1" applyBorder="1"/>
    <xf numFmtId="43" fontId="4" fillId="0" borderId="0" xfId="312" applyNumberFormat="1" applyFont="1" applyFill="1" applyBorder="1" applyAlignment="1">
      <alignment vertical="center"/>
    </xf>
    <xf numFmtId="164" fontId="5" fillId="26" borderId="0" xfId="1" applyFont="1" applyFill="1" applyAlignment="1">
      <alignment horizontal="left"/>
    </xf>
    <xf numFmtId="165" fontId="7" fillId="26" borderId="0" xfId="2" applyNumberFormat="1" applyFont="1" applyFill="1" applyAlignment="1">
      <alignment horizontal="left"/>
    </xf>
    <xf numFmtId="165" fontId="4" fillId="26" borderId="0" xfId="2" applyNumberFormat="1" applyFont="1" applyFill="1" applyBorder="1" applyAlignment="1">
      <alignment horizontal="center"/>
    </xf>
    <xf numFmtId="0" fontId="4" fillId="26" borderId="0" xfId="1" applyNumberFormat="1" applyFont="1" applyFill="1" applyAlignment="1"/>
    <xf numFmtId="0" fontId="4" fillId="26" borderId="0" xfId="2" applyNumberFormat="1" applyFont="1" applyFill="1" applyAlignment="1" applyProtection="1">
      <protection locked="0"/>
    </xf>
    <xf numFmtId="165" fontId="3" fillId="26" borderId="6" xfId="2" applyNumberFormat="1" applyFont="1" applyFill="1" applyBorder="1" applyAlignment="1">
      <alignment horizontal="center"/>
    </xf>
    <xf numFmtId="165" fontId="4" fillId="26" borderId="0" xfId="250" applyNumberFormat="1" applyFont="1" applyFill="1"/>
    <xf numFmtId="165" fontId="30" fillId="26" borderId="0" xfId="250" applyNumberFormat="1" applyFont="1" applyFill="1"/>
    <xf numFmtId="165" fontId="3" fillId="26" borderId="0" xfId="250" applyNumberFormat="1" applyFont="1" applyFill="1"/>
    <xf numFmtId="165" fontId="3" fillId="26" borderId="0" xfId="2" applyNumberFormat="1" applyFont="1" applyFill="1" applyBorder="1"/>
    <xf numFmtId="165" fontId="4" fillId="26" borderId="0" xfId="2" applyNumberFormat="1" applyFont="1" applyFill="1" applyAlignment="1" applyProtection="1"/>
    <xf numFmtId="165" fontId="4" fillId="26" borderId="0" xfId="2" applyNumberFormat="1" applyFont="1" applyFill="1" applyBorder="1" applyAlignment="1" applyProtection="1"/>
    <xf numFmtId="166" fontId="4" fillId="26" borderId="0" xfId="2" applyNumberFormat="1" applyFont="1" applyFill="1" applyAlignment="1">
      <alignment horizontal="right"/>
    </xf>
    <xf numFmtId="44" fontId="4" fillId="26" borderId="0" xfId="253" applyNumberFormat="1" applyFont="1" applyFill="1"/>
    <xf numFmtId="165" fontId="3" fillId="26" borderId="0" xfId="2" applyNumberFormat="1" applyFont="1" applyFill="1" applyBorder="1" applyAlignment="1"/>
    <xf numFmtId="165" fontId="3" fillId="26" borderId="0" xfId="2" applyNumberFormat="1" applyFont="1" applyFill="1" applyBorder="1" applyAlignment="1">
      <alignment horizontal="left"/>
    </xf>
    <xf numFmtId="165" fontId="4" fillId="26" borderId="0" xfId="2" applyNumberFormat="1" applyFont="1" applyFill="1" applyBorder="1" applyAlignment="1"/>
    <xf numFmtId="0" fontId="4" fillId="26" borderId="0" xfId="314" applyFont="1" applyFill="1" applyAlignment="1">
      <alignment vertical="center"/>
    </xf>
    <xf numFmtId="0" fontId="4" fillId="26" borderId="0" xfId="314" applyNumberFormat="1" applyFont="1" applyFill="1" applyAlignment="1">
      <alignment vertical="center"/>
    </xf>
    <xf numFmtId="0" fontId="36" fillId="26" borderId="0" xfId="314" applyFont="1" applyFill="1" applyAlignment="1"/>
    <xf numFmtId="0" fontId="3" fillId="26" borderId="0" xfId="314" applyFont="1" applyFill="1" applyAlignment="1"/>
    <xf numFmtId="39" fontId="4" fillId="26" borderId="0" xfId="314" applyNumberFormat="1" applyFont="1" applyFill="1" applyAlignment="1"/>
    <xf numFmtId="37" fontId="4" fillId="26" borderId="0" xfId="314" applyNumberFormat="1" applyFont="1" applyFill="1" applyAlignment="1"/>
    <xf numFmtId="179" fontId="4" fillId="26" borderId="0" xfId="314" applyNumberFormat="1" applyFont="1" applyFill="1" applyAlignment="1">
      <alignment horizontal="right"/>
    </xf>
    <xf numFmtId="0" fontId="4" fillId="0" borderId="0" xfId="269" applyFont="1" applyFill="1" applyAlignment="1">
      <alignment vertical="top"/>
    </xf>
    <xf numFmtId="165" fontId="4" fillId="0" borderId="0" xfId="2" applyNumberFormat="1" applyFont="1" applyFill="1" applyAlignment="1">
      <alignment vertical="top"/>
    </xf>
    <xf numFmtId="165" fontId="3" fillId="0" borderId="0" xfId="2" applyNumberFormat="1" applyFont="1" applyFill="1" applyBorder="1" applyAlignment="1">
      <alignment horizontal="center" vertical="top"/>
    </xf>
    <xf numFmtId="164" fontId="4" fillId="0" borderId="0" xfId="1" applyFont="1" applyFill="1" applyAlignment="1">
      <alignment vertical="top"/>
    </xf>
    <xf numFmtId="0" fontId="3" fillId="0" borderId="1" xfId="2" applyNumberFormat="1" applyFont="1" applyFill="1" applyBorder="1" applyAlignment="1">
      <alignment horizontal="center" vertical="top"/>
    </xf>
    <xf numFmtId="0" fontId="4" fillId="0" borderId="0" xfId="1" applyNumberFormat="1" applyFont="1" applyFill="1" applyAlignment="1">
      <alignment vertical="top"/>
    </xf>
    <xf numFmtId="166" fontId="4" fillId="0" borderId="0" xfId="312" applyNumberFormat="1" applyFont="1" applyFill="1" applyAlignment="1">
      <alignment vertical="top"/>
    </xf>
    <xf numFmtId="0" fontId="3" fillId="0" borderId="0" xfId="269" applyFont="1" applyFill="1" applyAlignment="1">
      <alignment vertical="top"/>
    </xf>
    <xf numFmtId="165" fontId="3" fillId="0" borderId="0" xfId="2" applyNumberFormat="1" applyFont="1" applyFill="1" applyAlignment="1">
      <alignment vertical="top"/>
    </xf>
    <xf numFmtId="165" fontId="4" fillId="0" borderId="0" xfId="2" applyNumberFormat="1" applyFont="1" applyFill="1" applyAlignment="1" applyProtection="1">
      <alignment vertical="top"/>
      <protection locked="0"/>
    </xf>
    <xf numFmtId="0" fontId="4" fillId="0" borderId="0" xfId="269" applyNumberFormat="1" applyFont="1" applyFill="1" applyAlignment="1">
      <alignment vertical="top"/>
    </xf>
    <xf numFmtId="0" fontId="3" fillId="0" borderId="1" xfId="2" quotePrefix="1" applyNumberFormat="1" applyFont="1" applyFill="1" applyBorder="1" applyAlignment="1" applyProtection="1">
      <alignment horizontal="center" vertical="top"/>
      <protection locked="0"/>
    </xf>
    <xf numFmtId="0" fontId="4" fillId="0" borderId="0" xfId="2" applyNumberFormat="1" applyFont="1" applyFill="1" applyAlignment="1" applyProtection="1">
      <alignment vertical="top"/>
      <protection locked="0"/>
    </xf>
    <xf numFmtId="0" fontId="0" fillId="0" borderId="0" xfId="0" applyAlignment="1">
      <alignment vertical="top"/>
    </xf>
    <xf numFmtId="168" fontId="4" fillId="26" borderId="0" xfId="269" applyNumberFormat="1" applyFont="1" applyFill="1" applyBorder="1" applyAlignment="1">
      <alignment vertical="top"/>
    </xf>
    <xf numFmtId="168" fontId="4" fillId="0" borderId="0" xfId="269" applyNumberFormat="1" applyFont="1" applyFill="1" applyAlignment="1">
      <alignment vertical="top"/>
    </xf>
    <xf numFmtId="168" fontId="4" fillId="0" borderId="0" xfId="269" applyNumberFormat="1" applyFont="1" applyFill="1" applyBorder="1" applyAlignment="1">
      <alignment vertical="top"/>
    </xf>
    <xf numFmtId="0" fontId="4" fillId="26" borderId="0" xfId="269" applyFont="1" applyFill="1" applyAlignment="1">
      <alignment vertical="top"/>
    </xf>
    <xf numFmtId="0" fontId="4" fillId="0" borderId="0" xfId="269" applyFont="1" applyFill="1" applyAlignment="1">
      <alignment horizontal="left" vertical="top"/>
    </xf>
    <xf numFmtId="166" fontId="4" fillId="26" borderId="0" xfId="312" applyNumberFormat="1" applyFont="1" applyFill="1" applyAlignment="1">
      <alignment vertical="top"/>
    </xf>
    <xf numFmtId="176" fontId="4" fillId="0" borderId="0" xfId="269" applyNumberFormat="1" applyFont="1" applyFill="1" applyAlignment="1">
      <alignment vertical="top"/>
    </xf>
    <xf numFmtId="174" fontId="4" fillId="0" borderId="0" xfId="269" applyNumberFormat="1" applyFont="1" applyFill="1" applyAlignment="1">
      <alignment vertical="top"/>
    </xf>
    <xf numFmtId="0" fontId="3" fillId="0" borderId="0" xfId="269" applyFont="1" applyFill="1" applyAlignment="1">
      <alignment horizontal="center"/>
    </xf>
    <xf numFmtId="0" fontId="4" fillId="0" borderId="0" xfId="269" applyFont="1" applyFill="1" applyAlignment="1"/>
    <xf numFmtId="0" fontId="0" fillId="0" borderId="0" xfId="0" applyAlignment="1"/>
    <xf numFmtId="165" fontId="3" fillId="0" borderId="0" xfId="2" applyNumberFormat="1" applyFont="1" applyFill="1" applyBorder="1" applyAlignment="1"/>
    <xf numFmtId="0" fontId="3" fillId="0" borderId="0" xfId="2" applyNumberFormat="1" applyFont="1" applyFill="1" applyBorder="1" applyAlignment="1">
      <alignment horizontal="center"/>
    </xf>
    <xf numFmtId="166" fontId="4" fillId="0" borderId="0" xfId="312" applyNumberFormat="1" applyFont="1" applyFill="1" applyAlignment="1"/>
    <xf numFmtId="183" fontId="4" fillId="0" borderId="0" xfId="335" applyNumberFormat="1" applyFont="1" applyFill="1" applyAlignment="1"/>
    <xf numFmtId="0" fontId="4" fillId="0" borderId="0" xfId="269" applyFont="1" applyFill="1" applyBorder="1" applyAlignment="1"/>
    <xf numFmtId="166" fontId="4" fillId="0" borderId="0" xfId="312" applyNumberFormat="1" applyFont="1" applyFill="1" applyBorder="1" applyAlignment="1"/>
    <xf numFmtId="166" fontId="4" fillId="0" borderId="1" xfId="312" applyNumberFormat="1" applyFont="1" applyFill="1" applyBorder="1" applyAlignment="1"/>
    <xf numFmtId="0" fontId="3" fillId="0" borderId="0" xfId="269" applyFont="1" applyFill="1" applyAlignment="1"/>
    <xf numFmtId="167" fontId="4" fillId="0" borderId="10" xfId="315" applyNumberFormat="1" applyFont="1" applyFill="1" applyBorder="1" applyAlignment="1"/>
    <xf numFmtId="0" fontId="56" fillId="0" borderId="0" xfId="269" applyFont="1" applyFill="1" applyBorder="1" applyAlignment="1"/>
    <xf numFmtId="0" fontId="56" fillId="0" borderId="0" xfId="269" applyFont="1" applyFill="1" applyAlignment="1"/>
    <xf numFmtId="0" fontId="0" fillId="0" borderId="0" xfId="0" applyFont="1" applyAlignment="1"/>
    <xf numFmtId="178" fontId="4" fillId="0" borderId="0" xfId="335" applyNumberFormat="1" applyFont="1" applyFill="1" applyAlignment="1">
      <alignment horizontal="right"/>
    </xf>
    <xf numFmtId="178" fontId="4" fillId="0" borderId="0" xfId="335" applyNumberFormat="1" applyFont="1" applyFill="1" applyAlignment="1"/>
    <xf numFmtId="43" fontId="4" fillId="0" borderId="0" xfId="312" applyFont="1" applyFill="1" applyAlignment="1">
      <alignment horizontal="right"/>
    </xf>
    <xf numFmtId="178" fontId="4" fillId="0" borderId="0" xfId="335" applyNumberFormat="1" applyFont="1" applyFill="1" applyBorder="1" applyAlignment="1">
      <alignment horizontal="right"/>
    </xf>
    <xf numFmtId="43" fontId="4" fillId="0" borderId="0" xfId="312" applyFont="1" applyFill="1" applyBorder="1" applyAlignment="1">
      <alignment horizontal="right"/>
    </xf>
    <xf numFmtId="178" fontId="4" fillId="0" borderId="1" xfId="335" applyNumberFormat="1" applyFont="1" applyFill="1" applyBorder="1" applyAlignment="1">
      <alignment horizontal="right"/>
    </xf>
    <xf numFmtId="43" fontId="4" fillId="0" borderId="1" xfId="312" applyFont="1" applyFill="1" applyBorder="1" applyAlignment="1">
      <alignment horizontal="right"/>
    </xf>
    <xf numFmtId="178" fontId="4" fillId="0" borderId="0" xfId="314" applyNumberFormat="1" applyFont="1" applyFill="1" applyAlignment="1">
      <alignment horizontal="right"/>
    </xf>
    <xf numFmtId="178" fontId="4" fillId="0" borderId="0" xfId="314" applyNumberFormat="1" applyFont="1" applyFill="1" applyAlignment="1"/>
    <xf numFmtId="179" fontId="4" fillId="0" borderId="0" xfId="314" applyNumberFormat="1" applyFont="1" applyFill="1" applyAlignment="1">
      <alignment horizontal="right"/>
    </xf>
    <xf numFmtId="39" fontId="4" fillId="0" borderId="0" xfId="314" applyNumberFormat="1" applyFont="1" applyFill="1" applyAlignment="1"/>
    <xf numFmtId="0" fontId="54" fillId="0" borderId="0" xfId="314" applyFont="1" applyFill="1" applyAlignment="1"/>
    <xf numFmtId="0" fontId="4" fillId="0" borderId="0" xfId="314" applyFont="1" applyFill="1" applyAlignment="1">
      <alignment horizontal="right"/>
    </xf>
    <xf numFmtId="37" fontId="4" fillId="0" borderId="0" xfId="314" applyNumberFormat="1" applyFont="1" applyFill="1" applyAlignment="1">
      <alignment horizontal="right"/>
    </xf>
    <xf numFmtId="10" fontId="4" fillId="0" borderId="0" xfId="314" applyNumberFormat="1" applyFont="1" applyFill="1" applyAlignment="1"/>
    <xf numFmtId="0" fontId="3" fillId="0" borderId="0" xfId="314" applyFont="1" applyFill="1" applyAlignment="1"/>
    <xf numFmtId="180" fontId="4" fillId="0" borderId="0" xfId="314" applyNumberFormat="1" applyFont="1" applyFill="1" applyAlignment="1">
      <alignment horizontal="right"/>
    </xf>
    <xf numFmtId="181" fontId="4" fillId="0" borderId="0" xfId="314" applyNumberFormat="1" applyFont="1" applyFill="1" applyAlignment="1">
      <alignment horizontal="right"/>
    </xf>
    <xf numFmtId="172" fontId="4" fillId="0" borderId="0" xfId="314" applyNumberFormat="1" applyFont="1" applyFill="1" applyAlignment="1"/>
    <xf numFmtId="37" fontId="4" fillId="0" borderId="0" xfId="314" applyNumberFormat="1" applyFont="1" applyFill="1" applyAlignment="1"/>
    <xf numFmtId="182" fontId="4" fillId="0" borderId="0" xfId="314" applyNumberFormat="1" applyFont="1" applyFill="1" applyAlignment="1">
      <alignment horizontal="right"/>
    </xf>
    <xf numFmtId="166" fontId="4" fillId="0" borderId="0" xfId="312" applyNumberFormat="1" applyFont="1" applyFill="1" applyAlignment="1">
      <alignment horizontal="right"/>
    </xf>
    <xf numFmtId="0" fontId="4" fillId="0" borderId="0" xfId="314" applyFont="1" applyFill="1" applyAlignment="1">
      <alignment horizontal="right" vertical="top"/>
    </xf>
    <xf numFmtId="0" fontId="4" fillId="0" borderId="0" xfId="314" applyFont="1" applyFill="1" applyAlignment="1">
      <alignment horizontal="left" indent="2"/>
    </xf>
    <xf numFmtId="166" fontId="4" fillId="0" borderId="0" xfId="2" applyNumberFormat="1" applyFont="1" applyFill="1" applyAlignment="1">
      <alignment horizontal="right" vertical="top"/>
    </xf>
    <xf numFmtId="166" fontId="4" fillId="0" borderId="0" xfId="2" applyNumberFormat="1" applyFont="1" applyFill="1" applyAlignment="1"/>
    <xf numFmtId="166" fontId="4" fillId="26" borderId="25" xfId="2" applyNumberFormat="1" applyFont="1" applyFill="1" applyBorder="1"/>
    <xf numFmtId="165" fontId="4" fillId="0" borderId="0" xfId="2" applyNumberFormat="1" applyFont="1" applyFill="1" applyBorder="1" applyAlignment="1" applyProtection="1">
      <protection locked="0"/>
    </xf>
    <xf numFmtId="165" fontId="3" fillId="26" borderId="0" xfId="2" applyNumberFormat="1" applyFont="1" applyFill="1" applyBorder="1" applyAlignment="1">
      <alignment horizontal="center"/>
    </xf>
    <xf numFmtId="164" fontId="3" fillId="26" borderId="1" xfId="1" applyFont="1" applyFill="1" applyBorder="1" applyAlignment="1">
      <alignment horizontal="center"/>
    </xf>
    <xf numFmtId="165" fontId="3" fillId="26" borderId="1" xfId="2" applyNumberFormat="1" applyFont="1" applyFill="1" applyBorder="1" applyAlignment="1">
      <alignment horizontal="center"/>
    </xf>
    <xf numFmtId="164" fontId="3" fillId="26" borderId="0" xfId="1" applyFont="1" applyFill="1" applyAlignment="1">
      <alignment horizontal="center"/>
    </xf>
    <xf numFmtId="165" fontId="3" fillId="26"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4" fontId="3" fillId="0" borderId="1" xfId="1" applyFont="1" applyFill="1" applyBorder="1" applyAlignment="1">
      <alignment horizontal="center"/>
    </xf>
    <xf numFmtId="165" fontId="3" fillId="0" borderId="1" xfId="2" applyNumberFormat="1" applyFont="1" applyFill="1" applyBorder="1" applyAlignment="1">
      <alignment horizontal="center"/>
    </xf>
    <xf numFmtId="0" fontId="3" fillId="0" borderId="0" xfId="269" applyFont="1" applyFill="1" applyAlignment="1">
      <alignment horizontal="center"/>
    </xf>
    <xf numFmtId="0" fontId="3" fillId="26" borderId="0" xfId="269" applyFont="1" applyFill="1" applyAlignment="1">
      <alignment horizontal="center"/>
    </xf>
    <xf numFmtId="164" fontId="3" fillId="0" borderId="1" xfId="1" applyFont="1" applyFill="1" applyBorder="1" applyAlignment="1">
      <alignment horizontal="center" vertical="top"/>
    </xf>
    <xf numFmtId="165" fontId="3" fillId="0" borderId="1" xfId="2" applyNumberFormat="1" applyFont="1" applyFill="1" applyBorder="1" applyAlignment="1">
      <alignment horizontal="center" vertical="top"/>
    </xf>
    <xf numFmtId="165" fontId="3" fillId="0" borderId="1" xfId="2" applyNumberFormat="1" applyFont="1" applyFill="1" applyBorder="1" applyAlignment="1">
      <alignment horizontal="center" wrapText="1"/>
    </xf>
    <xf numFmtId="164" fontId="3" fillId="0" borderId="1" xfId="1" applyFont="1" applyFill="1" applyBorder="1" applyAlignment="1">
      <alignment horizontal="center" wrapText="1"/>
    </xf>
    <xf numFmtId="0" fontId="3" fillId="26" borderId="0" xfId="313" applyFont="1" applyFill="1" applyAlignment="1">
      <alignment horizontal="center"/>
    </xf>
    <xf numFmtId="0" fontId="3" fillId="26" borderId="0" xfId="314" applyFont="1" applyFill="1" applyAlignment="1">
      <alignment horizontal="center"/>
    </xf>
    <xf numFmtId="0" fontId="3" fillId="26"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xdr:col>
      <xdr:colOff>771525</xdr:colOff>
      <xdr:row>7</xdr:row>
      <xdr:rowOff>19050</xdr:rowOff>
    </xdr:from>
    <xdr:to>
      <xdr:col>3</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0</xdr:col>
      <xdr:colOff>57150</xdr:colOff>
      <xdr:row>62</xdr:row>
      <xdr:rowOff>1</xdr:rowOff>
    </xdr:from>
    <xdr:to>
      <xdr:col>9</xdr:col>
      <xdr:colOff>937403</xdr:colOff>
      <xdr:row>64</xdr:row>
      <xdr:rowOff>76200</xdr:rowOff>
    </xdr:to>
    <xdr:sp macro="" textlink="">
      <xdr:nvSpPr>
        <xdr:cNvPr id="1677" name="TextBox 1676"/>
        <xdr:cNvSpPr txBox="1"/>
      </xdr:nvSpPr>
      <xdr:spPr>
        <a:xfrm>
          <a:off x="57150" y="11696701"/>
          <a:ext cx="11195828" cy="400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effectLst/>
              <a:latin typeface="+mn-lt"/>
              <a:ea typeface="+mn-ea"/>
              <a:cs typeface="+mn-cs"/>
            </a:rPr>
            <a:t>(1)</a:t>
          </a:r>
          <a:r>
            <a:rPr lang="en-US" sz="1100" b="0" baseline="0">
              <a:solidFill>
                <a:sysClr val="windowText" lastClr="000000"/>
              </a:solidFill>
              <a:effectLst/>
              <a:latin typeface="+mn-lt"/>
              <a:ea typeface="+mn-ea"/>
              <a:cs typeface="+mn-cs"/>
            </a:rPr>
            <a:t> Due to the net loss for the quarter ended December 31, 2016, the diluted earnings (loss) per share calculation excludes 5.7 million of employee stock awards as they were anti-dilutive.</a:t>
          </a:r>
          <a:endParaRPr lang="en-US" sz="1100" b="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5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6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2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3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9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0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6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7"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95250</xdr:rowOff>
    </xdr:from>
    <xdr:to>
      <xdr:col>4</xdr:col>
      <xdr:colOff>9525</xdr:colOff>
      <xdr:row>10</xdr:row>
      <xdr:rowOff>47625</xdr:rowOff>
    </xdr:to>
    <xdr:sp macro="" textlink="">
      <xdr:nvSpPr>
        <xdr:cNvPr id="3" name="Text Box 3"/>
        <xdr:cNvSpPr txBox="1">
          <a:spLocks noChangeArrowheads="1"/>
        </xdr:cNvSpPr>
      </xdr:nvSpPr>
      <xdr:spPr bwMode="auto">
        <a:xfrm>
          <a:off x="4867275" y="155257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723900</xdr:colOff>
      <xdr:row>9</xdr:row>
      <xdr:rowOff>76200</xdr:rowOff>
    </xdr:from>
    <xdr:to>
      <xdr:col>4</xdr:col>
      <xdr:colOff>0</xdr:colOff>
      <xdr:row>10</xdr:row>
      <xdr:rowOff>28575</xdr:rowOff>
    </xdr:to>
    <xdr:sp macro="" textlink="">
      <xdr:nvSpPr>
        <xdr:cNvPr id="6"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8</xdr:col>
      <xdr:colOff>27454</xdr:colOff>
      <xdr:row>9</xdr:row>
      <xdr:rowOff>103655</xdr:rowOff>
    </xdr:from>
    <xdr:to>
      <xdr:col>9</xdr:col>
      <xdr:colOff>222437</xdr:colOff>
      <xdr:row>11</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42</xdr:row>
      <xdr:rowOff>161357</xdr:rowOff>
    </xdr:from>
    <xdr:to>
      <xdr:col>11</xdr:col>
      <xdr:colOff>23813</xdr:colOff>
      <xdr:row>109</xdr:row>
      <xdr:rowOff>38100</xdr:rowOff>
    </xdr:to>
    <xdr:sp macro="" textlink="">
      <xdr:nvSpPr>
        <xdr:cNvPr id="896" name="TextBox 895"/>
        <xdr:cNvSpPr txBox="1"/>
      </xdr:nvSpPr>
      <xdr:spPr>
        <a:xfrm>
          <a:off x="33867" y="7247957"/>
          <a:ext cx="11172296" cy="9830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June 2016, we completed our 2015 restructuring plan. For the year ended December 31, 2016 and the three months ended December 31, 2015, restructuring charges primarily related to severance costs, asset impairment charges, facility-related costs associated with the consolidation of leased facilities and other charges. For the year ended December 31, 2015, restructuring charges primarily related to the rebranding of our trade name, severance costs, facility-related costs associated with the consolidation of leased facilities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For the three months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ended December 31, 2016 and September 30, 2016, merger and strategic initiatives expense primarily related to our acquisitions of </a:t>
          </a:r>
          <a:r>
            <a:rPr lang="en-US" sz="1100" b="0" baseline="0">
              <a:solidFill>
                <a:schemeClr val="dk1"/>
              </a:solidFill>
              <a:effectLst/>
              <a:latin typeface="+mn-lt"/>
              <a:ea typeface="+mn-ea"/>
              <a:cs typeface="+mn-cs"/>
            </a:rPr>
            <a:t>International Securities Exchange,  or </a:t>
          </a:r>
          <a:r>
            <a:rPr lang="en-US" sz="1100">
              <a:solidFill>
                <a:schemeClr val="dk1"/>
              </a:solidFill>
              <a:effectLst/>
              <a:latin typeface="+mn-lt"/>
              <a:ea typeface="+mn-ea"/>
              <a:cs typeface="+mn-cs"/>
            </a:rPr>
            <a:t>ISE, Boardvantage, Inc and Marketwired L.P. and to certain strategic initiatives.  For the</a:t>
          </a:r>
          <a:r>
            <a:rPr lang="en-US" sz="1100" baseline="0">
              <a:solidFill>
                <a:schemeClr val="dk1"/>
              </a:solidFill>
              <a:effectLst/>
              <a:latin typeface="+mn-lt"/>
              <a:ea typeface="+mn-ea"/>
              <a:cs typeface="+mn-cs"/>
            </a:rPr>
            <a:t> year </a:t>
          </a:r>
          <a:r>
            <a:rPr lang="en-US" sz="1100">
              <a:solidFill>
                <a:schemeClr val="dk1"/>
              </a:solidFill>
              <a:effectLst/>
              <a:latin typeface="+mn-lt"/>
              <a:ea typeface="+mn-ea"/>
              <a:cs typeface="+mn-cs"/>
            </a:rPr>
            <a:t>ended December 31, 2016, merger and strategic initiatives expense primarily related to our acquisition of ISE.  For the three months and year ended December 31,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 expense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For the three months and year ended December 31, 2016, we recorded a pre-tax, non-cash asset impairment charge of $578 million related to our eSpeed trade name.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impairment was the result of a decline in operating performance and the rebranding of the eSpeed trade name due to a strategic change in the direction of our overall Fixed Income business.  Refer to the non-GAAP information section of the earnings release for further discussion of why we consider asset impairment charges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During 2016, the Swedish Financial Supervisory Authority, or SFSA, completed their investigation of the cybersecurity risk management process at our Nordic exchange, Nasdaq Stockholm AB, and clearinghouse, Nasdaq Clearing AB. In December 2016, we were issued a $6 million fine as a result of findings in connection with this investigation.  We have appealed the SFSA's decision, including the amount of the fine.  This charge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is included in regulatory expense in the Condensed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Statements of Income (Loss) for the three months and year ended December 31, 2016.</a:t>
          </a:r>
          <a:endParaRPr lang="en-US" sz="1100">
            <a:solidFill>
              <a:srgbClr val="FF0000"/>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For the three months and year ended December 31, 2016, we recorded $12 million in accelerated expense due to the retirement of the company’s former CEO for equity awards previously granted.</a:t>
          </a:r>
          <a:endParaRPr lang="en-US" sz="1100" baseline="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 We record our investment in The Options Clearing Corporation, or OCC, as an equity method investment. Under the equity method of accounting, we recognize our share of earnings or losses of an equity method investee based on our ownership percentage.  As a result of a new capital plan implemented by OCC, we were not able to determine what our share of OCC’s income was for the year ended December 31, 2014 until the first quarter of 2015, when OCC financial statements were made available to us. Therefore, we recorded other income of $13 million in the first quarter of 2015 relating to our share of OCC’s income for the year ended December 31, 2014.</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(8) We previously recorded receivables for expected value added tax, or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(9) For the three months ended December 31, 2016, we established a sublease loss reserve on space we currently occupy due to excess capacity.  The credit of $1 million for the year ended December 31, 2016, pertains to the release of a previously recorded sublease loss reserve due to the early exit of a facility partially offset by a sublease loss reserve charge recorded on space we currently occupy due to excess capacity.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(10)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represents amounts reimbursed by applicable insurance coverage which offsets the loss reserve that was recorded in March 2015.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(11) Other charges primarily include the impact of the write-off of an equity method investment, partially offset by a gain resulting from the sale of a percentage of a separate equity method investment. We recorded the net loss in net income (loss) from unconsolidated investees in the Condensed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Statements of Income (Loss) for the three months and year ended December 31, 2016.</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(12) For the three months</a:t>
          </a:r>
          <a:r>
            <a:rPr lang="en-US" sz="1100" baseline="0">
              <a:solidFill>
                <a:schemeClr val="dk1"/>
              </a:solidFill>
              <a:effectLst/>
              <a:latin typeface="+mn-lt"/>
              <a:ea typeface="+mn-ea"/>
              <a:cs typeface="+mn-cs"/>
            </a:rPr>
            <a:t> ended December 31, 2016, September 30, 2016 and December 31, 2015 and for the year ended December 31, 2016, the non-GAAP adjustment to the income tax provision primarily i</a:t>
          </a:r>
          <a:r>
            <a:rPr lang="en-US" sz="1100">
              <a:solidFill>
                <a:schemeClr val="dk1"/>
              </a:solidFill>
              <a:effectLst/>
              <a:latin typeface="+mn-lt"/>
              <a:ea typeface="+mn-ea"/>
              <a:cs typeface="+mn-cs"/>
            </a:rPr>
            <a:t>ncludes the tax impact of each non-GAAP adjustment.  For the year ended December 31, 2016, the non-GAAP adjustment to the income tax provision includes</a:t>
          </a:r>
          <a:r>
            <a:rPr lang="en-US" sz="1100" baseline="0">
              <a:solidFill>
                <a:schemeClr val="dk1"/>
              </a:solidFill>
              <a:effectLst/>
              <a:latin typeface="+mn-lt"/>
              <a:ea typeface="+mn-ea"/>
              <a:cs typeface="+mn-cs"/>
            </a:rPr>
            <a:t> the tax impact of each non-GAAP adjustment and </a:t>
          </a:r>
          <a:r>
            <a:rPr lang="en-US" sz="1100" b="0" baseline="0">
              <a:solidFill>
                <a:schemeClr val="dk1"/>
              </a:solidFill>
              <a:effectLst/>
              <a:latin typeface="+mn-lt"/>
              <a:ea typeface="+mn-ea"/>
              <a:cs typeface="+mn-cs"/>
            </a:rPr>
            <a:t>in addition, we recorded a $27 million tax expense due to an unfavorable tax ruling received during the three months ended June 30, 2016, the impact of which related to prior periods.</a:t>
          </a:r>
          <a:endParaRPr lang="en-US" sz="1100" b="0">
            <a:solidFill>
              <a:sysClr val="windowText" lastClr="000000"/>
            </a:solidFill>
            <a:effectLst/>
            <a:latin typeface="+mn-lt"/>
            <a:ea typeface="+mn-ea"/>
            <a:cs typeface="+mn-cs"/>
          </a:endParaRPr>
        </a:p>
      </xdr:txBody>
    </xdr:sp>
    <xdr:clientData/>
  </xdr:twoCellAnchor>
  <xdr:twoCellAnchor>
    <xdr:from>
      <xdr:col>4</xdr:col>
      <xdr:colOff>723900</xdr:colOff>
      <xdr:row>9</xdr:row>
      <xdr:rowOff>76200</xdr:rowOff>
    </xdr:from>
    <xdr:to>
      <xdr:col>6</xdr:col>
      <xdr:colOff>0</xdr:colOff>
      <xdr:row>10</xdr:row>
      <xdr:rowOff>28575</xdr:rowOff>
    </xdr:to>
    <xdr:sp macro="" textlink="">
      <xdr:nvSpPr>
        <xdr:cNvPr id="929"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6</xdr:col>
      <xdr:colOff>723900</xdr:colOff>
      <xdr:row>9</xdr:row>
      <xdr:rowOff>76200</xdr:rowOff>
    </xdr:from>
    <xdr:to>
      <xdr:col>8</xdr:col>
      <xdr:colOff>0</xdr:colOff>
      <xdr:row>10</xdr:row>
      <xdr:rowOff>28575</xdr:rowOff>
    </xdr:to>
    <xdr:sp macro="" textlink="">
      <xdr:nvSpPr>
        <xdr:cNvPr id="930"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4</xdr:col>
      <xdr:colOff>723900</xdr:colOff>
      <xdr:row>9</xdr:row>
      <xdr:rowOff>76200</xdr:rowOff>
    </xdr:from>
    <xdr:to>
      <xdr:col>6</xdr:col>
      <xdr:colOff>0</xdr:colOff>
      <xdr:row>10</xdr:row>
      <xdr:rowOff>28575</xdr:rowOff>
    </xdr:to>
    <xdr:sp macro="" textlink="">
      <xdr:nvSpPr>
        <xdr:cNvPr id="931"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9</xdr:row>
      <xdr:rowOff>57150</xdr:rowOff>
    </xdr:from>
    <xdr:to>
      <xdr:col>6</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33865</xdr:colOff>
      <xdr:row>35</xdr:row>
      <xdr:rowOff>152400</xdr:rowOff>
    </xdr:from>
    <xdr:to>
      <xdr:col>10</xdr:col>
      <xdr:colOff>1143000</xdr:colOff>
      <xdr:row>86</xdr:row>
      <xdr:rowOff>78441</xdr:rowOff>
    </xdr:to>
    <xdr:sp macro="" textlink="">
      <xdr:nvSpPr>
        <xdr:cNvPr id="1892" name="TextBox 1891"/>
        <xdr:cNvSpPr txBox="1"/>
      </xdr:nvSpPr>
      <xdr:spPr>
        <a:xfrm>
          <a:off x="33865" y="6494929"/>
          <a:ext cx="11093576" cy="7478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June 2016, we completed our 2015 restructuring plan. For the year ended December 31, 2016 and the three months ended December 31, 2015, restructuring charges primarily related to severance costs, asset impairment charges, facility-related costs associated with the consolidation of leased facilities and other charges. For the year ended December 31, 2015, restructuring charges primarily related to the rebranding of our trade name, severance costs, facility-related costs associated with the consolidation of leased facilities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For the three months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ended December 31, 2016 and September 30, 2016, merger and strategic initiatives expense primarily related to our acquisitions of ISE , Boardvantage, Inc and Marketwired L.P. and to certain strategic initiatives.  For the</a:t>
          </a:r>
          <a:r>
            <a:rPr lang="en-US" sz="1100" baseline="0">
              <a:solidFill>
                <a:schemeClr val="dk1"/>
              </a:solidFill>
              <a:effectLst/>
              <a:latin typeface="+mn-lt"/>
              <a:ea typeface="+mn-ea"/>
              <a:cs typeface="+mn-cs"/>
            </a:rPr>
            <a:t> year </a:t>
          </a:r>
          <a:r>
            <a:rPr lang="en-US" sz="1100">
              <a:solidFill>
                <a:schemeClr val="dk1"/>
              </a:solidFill>
              <a:effectLst/>
              <a:latin typeface="+mn-lt"/>
              <a:ea typeface="+mn-ea"/>
              <a:cs typeface="+mn-cs"/>
            </a:rPr>
            <a:t>ended December 31, 2016, merger and strategic initiatives expense primarily related to our acquisition of ISE.  For the three months and year ended December 31,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 expense to be a non-GAAP adjustment.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During 2016, the SFSA completed their investigation of the cybersecurity risk management process at our Nordic exchange, Nasdaq Stockholm AB, and clearinghouse, Nasdaq Clearing AB. In December 2016, we were issued a $6 million fine as a result of findings in connection with this investigation.  We have appealed the SFSA's decision, including the amount of the fine.  This charge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is included in regulatory expense in the Condensed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Statements of Income (Loss) for the three months and year ended December 31, 2016.</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 For the three months and year ended December 31, 2016, we recorded $12 million in accelerated expense due to the retirement of the company’s former CEO for equity awards previously granted.</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 For the three months ended December 31, 2016, we established a sublease loss reserve on space we currently occupy due to excess capacity.  The credit of $1 million for the year ended December 31, 2016, pertains to the release of a previously recorded sublease loss reserve due to the early exit of a facility partially offset by a sublease loss reserve charge recorded on space we currently occupy due to excess capacity.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(8)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represents amounts reimbursed by applicable insurance coverage which offsets the loss reserve that was recorded in March 2015.</a:t>
          </a:r>
        </a:p>
        <a:p>
          <a:pPr eaLnBrk="1" fontAlgn="auto" latinLnBrk="0" hangingPunct="1"/>
          <a:endParaRPr lang="en-US" sz="1100"/>
        </a:p>
        <a:p>
          <a:pPr marL="0" marR="0" indent="0" defTabSz="914400" eaLnBrk="1" fontAlgn="auto" latinLnBrk="0" hangingPunct="1">
            <a:lnSpc>
              <a:spcPct val="100000"/>
            </a:lnSpc>
            <a:spcBef>
              <a:spcPts val="0"/>
            </a:spcBef>
            <a:spcAft>
              <a:spcPts val="0"/>
            </a:spcAft>
            <a:buClrTx/>
            <a:buSzTx/>
            <a:buFontTx/>
            <a:buNone/>
            <a:tabLst/>
            <a:defRPr/>
          </a:pPr>
          <a:r>
            <a:rPr lang="en-US" sz="1100"/>
            <a:t>(9) </a:t>
          </a:r>
          <a:r>
            <a:rPr lang="en-US" sz="1100">
              <a:solidFill>
                <a:schemeClr val="dk1"/>
              </a:solidFill>
              <a:effectLst/>
              <a:latin typeface="+mn-lt"/>
              <a:ea typeface="+mn-ea"/>
              <a:cs typeface="+mn-cs"/>
            </a:rPr>
            <a:t>U.S. GAAP operating margin equals 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GAAP operating income divided by total revenues less transaction-based expenses.</a:t>
          </a:r>
          <a:endParaRPr lang="en-US" sz="1100"/>
        </a:p>
        <a:p>
          <a:pPr eaLnBrk="1" fontAlgn="auto" latinLnBrk="0" hangingPunct="1"/>
          <a:endParaRPr lang="en-US" sz="1100"/>
        </a:p>
        <a:p>
          <a:pPr eaLnBrk="1" fontAlgn="auto" latinLnBrk="0" hangingPunct="1"/>
          <a:r>
            <a:rPr lang="en-US" sz="1100"/>
            <a:t>(10) </a:t>
          </a:r>
          <a:r>
            <a:rPr lang="en-US" sz="1100">
              <a:solidFill>
                <a:schemeClr val="dk1"/>
              </a:solidFill>
              <a:effectLst/>
              <a:latin typeface="+mn-lt"/>
              <a:ea typeface="+mn-ea"/>
              <a:cs typeface="+mn-cs"/>
            </a:rPr>
            <a:t>Non-GAAP operating margin equals non-GAAP operating income divided by total revenues less transaction-based expenses.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771525</xdr:colOff>
      <xdr:row>9</xdr:row>
      <xdr:rowOff>19050</xdr:rowOff>
    </xdr:from>
    <xdr:to>
      <xdr:col>4</xdr:col>
      <xdr:colOff>981075</xdr:colOff>
      <xdr:row>9</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50799</xdr:colOff>
      <xdr:row>28</xdr:row>
      <xdr:rowOff>25402</xdr:rowOff>
    </xdr:from>
    <xdr:to>
      <xdr:col>10</xdr:col>
      <xdr:colOff>1107281</xdr:colOff>
      <xdr:row>69</xdr:row>
      <xdr:rowOff>130968</xdr:rowOff>
    </xdr:to>
    <xdr:sp macro="" textlink="">
      <xdr:nvSpPr>
        <xdr:cNvPr id="2" name="TextBox 1"/>
        <xdr:cNvSpPr txBox="1"/>
      </xdr:nvSpPr>
      <xdr:spPr>
        <a:xfrm>
          <a:off x="50799" y="5192715"/>
          <a:ext cx="10795795" cy="7154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Refer to the non-GAAP information section of the earnings release for further discussion of why we consider amortization expense of acquired intangible assets to be a non-GAAP adjustment.  </a:t>
          </a:r>
        </a:p>
        <a:p>
          <a:endParaRPr lang="en-US">
            <a:effectLst/>
          </a:endParaRPr>
        </a:p>
        <a:p>
          <a:r>
            <a:rPr lang="en-US" sz="1100">
              <a:solidFill>
                <a:schemeClr val="dk1"/>
              </a:solidFill>
              <a:effectLst/>
              <a:latin typeface="+mn-lt"/>
              <a:ea typeface="+mn-ea"/>
              <a:cs typeface="+mn-cs"/>
            </a:rPr>
            <a:t>(2) During the first quarter of 2015, we performed a comprehensive review of our processes, businesses and systems in a company-wide effort to improve performance, cut costs, and reduce spending. In June 2016, we completed our 2015 restructuring plan. For the year ended December 31, 2016 and the three months ended December 31, 2015, restructuring charges primarily related to severance costs, asset impairment charges, facility-related costs associated with the consolidation of leased facilities and other charges. For the year ended December 31, 2015, restructuring charges primarily related to the rebranding of our trade name, severance costs, facility-related costs associated with the consolidation of leased facilities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p>
        <a:p>
          <a:endParaRPr lang="en-US">
            <a:effectLst/>
          </a:endParaRPr>
        </a:p>
        <a:p>
          <a:r>
            <a:rPr lang="en-US" sz="1100">
              <a:solidFill>
                <a:schemeClr val="dk1"/>
              </a:solidFill>
              <a:effectLst/>
              <a:latin typeface="+mn-lt"/>
              <a:ea typeface="+mn-ea"/>
              <a:cs typeface="+mn-cs"/>
            </a:rPr>
            <a:t>(3) For the three months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ended December 31, 2016 and September 30, 2016, merger and strategic initiatives expense primarily related to our acquisitions of ISE , Boardvantage, Inc and Marketwired L.P. and to certain strategic initiatives.  For the</a:t>
          </a:r>
          <a:r>
            <a:rPr lang="en-US" sz="1100" baseline="0">
              <a:solidFill>
                <a:schemeClr val="dk1"/>
              </a:solidFill>
              <a:effectLst/>
              <a:latin typeface="+mn-lt"/>
              <a:ea typeface="+mn-ea"/>
              <a:cs typeface="+mn-cs"/>
            </a:rPr>
            <a:t> year </a:t>
          </a:r>
          <a:r>
            <a:rPr lang="en-US" sz="1100">
              <a:solidFill>
                <a:schemeClr val="dk1"/>
              </a:solidFill>
              <a:effectLst/>
              <a:latin typeface="+mn-lt"/>
              <a:ea typeface="+mn-ea"/>
              <a:cs typeface="+mn-cs"/>
            </a:rPr>
            <a:t>ended December 31, 2016, merger and strategic initiatives expense primarily related to our acquisition of ISE.  For the three months and year ended December 31,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 expense to be a non-GAAP adjustment.  </a:t>
          </a:r>
          <a:endParaRPr lang="en-US">
            <a:effectLst/>
          </a:endParaRPr>
        </a:p>
        <a:p>
          <a:endParaRPr lang="en-US">
            <a:effectLst/>
          </a:endParaRPr>
        </a:p>
        <a:p>
          <a:r>
            <a:rPr lang="en-US" sz="1100">
              <a:solidFill>
                <a:schemeClr val="dk1"/>
              </a:solidFill>
              <a:effectLst/>
              <a:latin typeface="+mn-lt"/>
              <a:ea typeface="+mn-ea"/>
              <a:cs typeface="+mn-cs"/>
            </a:rPr>
            <a:t>(4) During 2016, the SFSA completed their investigation of the cybersecurity risk management process at our Nordic exchange, Nasdaq Stockholm AB, and clearinghouse, Nasdaq Clearing AB. In December 2016, we were issued a $6 million fine as a result of findings in connection with this investigation.  We have appealed the SFSA's decision, including the amount of the fine.  This charge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is included in regulatory expense in the Condensed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Statements of Income (Loss) for the three months and year ended December 31, 2016.</a:t>
          </a:r>
          <a:endParaRPr lang="en-US">
            <a:effectLst/>
          </a:endParaRPr>
        </a:p>
        <a:p>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For the three months and year ended December 31, 2016, we recorded $12 million in accelerated expense due to the retirement of the company’s former CEO for equity awards previously granted.</a:t>
          </a:r>
          <a:endParaRPr lang="en-US">
            <a:effectLst/>
          </a:endParaRPr>
        </a:p>
        <a:p>
          <a:endParaRPr lang="en-US">
            <a:effectLst/>
          </a:endParaRPr>
        </a:p>
        <a:p>
          <a:r>
            <a:rPr lang="en-US" sz="1100">
              <a:solidFill>
                <a:schemeClr val="dk1"/>
              </a:solidFill>
              <a:effectLst/>
              <a:latin typeface="+mn-lt"/>
              <a:ea typeface="+mn-ea"/>
              <a:cs typeface="+mn-cs"/>
            </a:rPr>
            <a:t>(6) We previously recorded receivables for expected VAT refunds based on an approach that had been accepted by the tax authorities in prior years.  The tax authorities have since challenged our approach, and the revised position of the tax authorities was upheld in court during the first quarter of 2015.  As a result, in the first quarter of 2015, we recorded a charge of $12 million for previously recorded receivables based on the court decision.</a:t>
          </a:r>
        </a:p>
        <a:p>
          <a:endParaRPr lang="en-US">
            <a:effectLst/>
          </a:endParaRPr>
        </a:p>
        <a:p>
          <a:r>
            <a:rPr lang="en-US" sz="1100">
              <a:solidFill>
                <a:schemeClr val="dk1"/>
              </a:solidFill>
              <a:effectLst/>
              <a:latin typeface="+mn-lt"/>
              <a:ea typeface="+mn-ea"/>
              <a:cs typeface="+mn-cs"/>
            </a:rPr>
            <a:t>(7) For the three months ended December 31, 2016, we established a sublease loss reserve on space we currently occupy due to excess capacity.  The credit of $1 million for the year ended December 31, 2016, pertains to the release of a previously recorded sublease loss reserve due to the early exit of a facility partially offset by a sublease loss reserve charge recorded on space we currently occupy due to excess capacity.</a:t>
          </a:r>
        </a:p>
        <a:p>
          <a:endParaRPr lang="en-US">
            <a:effectLst/>
          </a:endParaRPr>
        </a:p>
        <a:p>
          <a:r>
            <a:rPr lang="en-US" sz="1100">
              <a:solidFill>
                <a:schemeClr val="dk1"/>
              </a:solidFill>
              <a:effectLst/>
              <a:latin typeface="+mn-lt"/>
              <a:ea typeface="+mn-ea"/>
              <a:cs typeface="+mn-cs"/>
            </a:rPr>
            <a:t>(8)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December 31, 2015 represents amounts reimbursed by applicable insurance coverage which offsets the loss reserve that was recorded in March 2015.</a:t>
          </a:r>
          <a:endParaRPr lang="en-US">
            <a:effectLst/>
          </a:endParaRPr>
        </a:p>
        <a:p>
          <a:endParaRPr lang="en-US"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771525</xdr:colOff>
      <xdr:row>8</xdr:row>
      <xdr:rowOff>19050</xdr:rowOff>
    </xdr:from>
    <xdr:to>
      <xdr:col>2</xdr:col>
      <xdr:colOff>981075</xdr:colOff>
      <xdr:row>8</xdr:row>
      <xdr:rowOff>133350</xdr:rowOff>
    </xdr:to>
    <xdr:sp macro="" textlink="">
      <xdr:nvSpPr>
        <xdr:cNvPr id="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16"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0"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1"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9"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0"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9"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5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1215278</xdr:colOff>
      <xdr:row>8</xdr:row>
      <xdr:rowOff>9525</xdr:rowOff>
    </xdr:from>
    <xdr:to>
      <xdr:col>2</xdr:col>
      <xdr:colOff>491378</xdr:colOff>
      <xdr:row>8</xdr:row>
      <xdr:rowOff>123825</xdr:rowOff>
    </xdr:to>
    <xdr:sp macro="" textlink="">
      <xdr:nvSpPr>
        <xdr:cNvPr id="54" name="Text Box 3"/>
        <xdr:cNvSpPr txBox="1">
          <a:spLocks noChangeArrowheads="1"/>
        </xdr:cNvSpPr>
      </xdr:nvSpPr>
      <xdr:spPr bwMode="auto">
        <a:xfrm>
          <a:off x="5352938"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5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5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6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6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6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6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6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6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6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6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6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6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70"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7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7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7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4"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5"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7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7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7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7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8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8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8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83"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84"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8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8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8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8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8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9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9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2"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3"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9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9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9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9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9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9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0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0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0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0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0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0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0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0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0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0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1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1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1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1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1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1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1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1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1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1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2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2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2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2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124"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2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2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2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9"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3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3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3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3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3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3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3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37"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3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3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4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4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4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4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4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4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46"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47"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4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4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5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5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5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5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5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5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5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5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5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5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6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6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6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6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6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6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6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6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2</xdr:col>
      <xdr:colOff>762000</xdr:colOff>
      <xdr:row>8</xdr:row>
      <xdr:rowOff>57150</xdr:rowOff>
    </xdr:from>
    <xdr:to>
      <xdr:col>4</xdr:col>
      <xdr:colOff>38100</xdr:colOff>
      <xdr:row>8</xdr:row>
      <xdr:rowOff>171450</xdr:rowOff>
    </xdr:to>
    <xdr:sp macro="" textlink="">
      <xdr:nvSpPr>
        <xdr:cNvPr id="168" name="Text Box 1"/>
        <xdr:cNvSpPr txBox="1">
          <a:spLocks noChangeArrowheads="1"/>
        </xdr:cNvSpPr>
      </xdr:nvSpPr>
      <xdr:spPr bwMode="auto">
        <a:xfrm>
          <a:off x="6362700" y="1497330"/>
          <a:ext cx="739140" cy="9906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6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7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7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7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7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7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7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7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7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7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7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8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8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8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8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8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8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8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8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8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8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9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9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9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9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19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9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9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19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19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19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200"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0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202"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1</xdr:col>
      <xdr:colOff>1215278</xdr:colOff>
      <xdr:row>8</xdr:row>
      <xdr:rowOff>9525</xdr:rowOff>
    </xdr:from>
    <xdr:to>
      <xdr:col>2</xdr:col>
      <xdr:colOff>491378</xdr:colOff>
      <xdr:row>8</xdr:row>
      <xdr:rowOff>123825</xdr:rowOff>
    </xdr:to>
    <xdr:sp macro="" textlink="">
      <xdr:nvSpPr>
        <xdr:cNvPr id="203" name="Text Box 3"/>
        <xdr:cNvSpPr txBox="1">
          <a:spLocks noChangeArrowheads="1"/>
        </xdr:cNvSpPr>
      </xdr:nvSpPr>
      <xdr:spPr bwMode="auto">
        <a:xfrm>
          <a:off x="5352938"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0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0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0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767043</xdr:colOff>
      <xdr:row>8</xdr:row>
      <xdr:rowOff>76760</xdr:rowOff>
    </xdr:from>
    <xdr:to>
      <xdr:col>2</xdr:col>
      <xdr:colOff>43143</xdr:colOff>
      <xdr:row>10</xdr:row>
      <xdr:rowOff>0</xdr:rowOff>
    </xdr:to>
    <xdr:sp macro="" textlink="">
      <xdr:nvSpPr>
        <xdr:cNvPr id="207" name="Text Box 3"/>
        <xdr:cNvSpPr txBox="1">
          <a:spLocks noChangeArrowheads="1"/>
        </xdr:cNvSpPr>
      </xdr:nvSpPr>
      <xdr:spPr bwMode="auto">
        <a:xfrm>
          <a:off x="4904703" y="1516940"/>
          <a:ext cx="739140" cy="8382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0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0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1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1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1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1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1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1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1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1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1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219"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2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2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2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23"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24"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2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2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2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2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2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3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3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32"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33"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3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3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3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3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3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3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4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41"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42"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4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4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4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4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4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4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4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5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5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5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5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5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5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5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5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5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5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6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6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6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6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6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6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6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6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6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6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7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7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7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273"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7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7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7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77"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7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7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8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8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8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8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8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8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86"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87"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8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8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9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29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9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9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9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95"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96"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29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29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29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0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0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0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0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0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0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0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0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0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0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1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1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1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1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1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1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1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2</xdr:col>
      <xdr:colOff>762000</xdr:colOff>
      <xdr:row>8</xdr:row>
      <xdr:rowOff>57150</xdr:rowOff>
    </xdr:from>
    <xdr:to>
      <xdr:col>4</xdr:col>
      <xdr:colOff>38100</xdr:colOff>
      <xdr:row>8</xdr:row>
      <xdr:rowOff>171450</xdr:rowOff>
    </xdr:to>
    <xdr:sp macro="" textlink="">
      <xdr:nvSpPr>
        <xdr:cNvPr id="317" name="Text Box 1"/>
        <xdr:cNvSpPr txBox="1">
          <a:spLocks noChangeArrowheads="1"/>
        </xdr:cNvSpPr>
      </xdr:nvSpPr>
      <xdr:spPr bwMode="auto">
        <a:xfrm>
          <a:off x="6362700" y="1497330"/>
          <a:ext cx="739140" cy="9906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1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1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2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2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2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2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2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2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2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2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2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2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3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3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3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3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3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3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3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3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3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3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4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4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4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4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4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4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4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4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4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901513</xdr:colOff>
      <xdr:row>8</xdr:row>
      <xdr:rowOff>2354</xdr:rowOff>
    </xdr:from>
    <xdr:to>
      <xdr:col>2</xdr:col>
      <xdr:colOff>177613</xdr:colOff>
      <xdr:row>8</xdr:row>
      <xdr:rowOff>104215</xdr:rowOff>
    </xdr:to>
    <xdr:sp macro="" textlink="">
      <xdr:nvSpPr>
        <xdr:cNvPr id="349" name="Text Box 1"/>
        <xdr:cNvSpPr txBox="1">
          <a:spLocks noChangeArrowheads="1"/>
        </xdr:cNvSpPr>
      </xdr:nvSpPr>
      <xdr:spPr bwMode="auto">
        <a:xfrm>
          <a:off x="5039173" y="1442534"/>
          <a:ext cx="739140" cy="101861"/>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5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6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7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7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7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373"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7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375"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1</xdr:col>
      <xdr:colOff>1215278</xdr:colOff>
      <xdr:row>8</xdr:row>
      <xdr:rowOff>9525</xdr:rowOff>
    </xdr:from>
    <xdr:to>
      <xdr:col>2</xdr:col>
      <xdr:colOff>491378</xdr:colOff>
      <xdr:row>8</xdr:row>
      <xdr:rowOff>123825</xdr:rowOff>
    </xdr:to>
    <xdr:sp macro="" textlink="">
      <xdr:nvSpPr>
        <xdr:cNvPr id="376" name="Text Box 3"/>
        <xdr:cNvSpPr txBox="1">
          <a:spLocks noChangeArrowheads="1"/>
        </xdr:cNvSpPr>
      </xdr:nvSpPr>
      <xdr:spPr bwMode="auto">
        <a:xfrm>
          <a:off x="5352938"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7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7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7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767043</xdr:colOff>
      <xdr:row>8</xdr:row>
      <xdr:rowOff>76760</xdr:rowOff>
    </xdr:from>
    <xdr:to>
      <xdr:col>2</xdr:col>
      <xdr:colOff>43143</xdr:colOff>
      <xdr:row>10</xdr:row>
      <xdr:rowOff>0</xdr:rowOff>
    </xdr:to>
    <xdr:sp macro="" textlink="">
      <xdr:nvSpPr>
        <xdr:cNvPr id="380" name="Text Box 3"/>
        <xdr:cNvSpPr txBox="1">
          <a:spLocks noChangeArrowheads="1"/>
        </xdr:cNvSpPr>
      </xdr:nvSpPr>
      <xdr:spPr bwMode="auto">
        <a:xfrm>
          <a:off x="4904703" y="1516940"/>
          <a:ext cx="739140" cy="8382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8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38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8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8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8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8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8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8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8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9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391"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9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9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94"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95"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96"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39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398"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399"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0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0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0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03"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04"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05"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0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0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0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0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1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1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1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13"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14"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1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1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1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1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1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2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2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2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2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2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2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2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2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2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2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3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3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3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3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3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3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3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3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3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3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4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4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4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4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4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851381</xdr:colOff>
      <xdr:row>8</xdr:row>
      <xdr:rowOff>69448</xdr:rowOff>
    </xdr:from>
    <xdr:to>
      <xdr:col>4</xdr:col>
      <xdr:colOff>117456</xdr:colOff>
      <xdr:row>8</xdr:row>
      <xdr:rowOff>196811</xdr:rowOff>
    </xdr:to>
    <xdr:sp macro="" textlink="">
      <xdr:nvSpPr>
        <xdr:cNvPr id="445" name="Text Box 1"/>
        <xdr:cNvSpPr txBox="1">
          <a:spLocks noChangeArrowheads="1"/>
        </xdr:cNvSpPr>
      </xdr:nvSpPr>
      <xdr:spPr bwMode="auto">
        <a:xfrm>
          <a:off x="6452081" y="1509628"/>
          <a:ext cx="729115" cy="89263"/>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4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4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4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49"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50"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5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5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5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5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5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5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57"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5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59"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6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6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6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6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6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6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6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67"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68" name="Text Box 4"/>
        <xdr:cNvSpPr txBox="1">
          <a:spLocks noChangeArrowheads="1"/>
        </xdr:cNvSpPr>
      </xdr:nvSpPr>
      <xdr:spPr bwMode="auto">
        <a:xfrm>
          <a:off x="783526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6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7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7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7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7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7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7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7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7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7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7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8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81"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82"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8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8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8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8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8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88"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2</xdr:col>
      <xdr:colOff>762000</xdr:colOff>
      <xdr:row>8</xdr:row>
      <xdr:rowOff>57150</xdr:rowOff>
    </xdr:from>
    <xdr:to>
      <xdr:col>4</xdr:col>
      <xdr:colOff>38100</xdr:colOff>
      <xdr:row>8</xdr:row>
      <xdr:rowOff>171450</xdr:rowOff>
    </xdr:to>
    <xdr:sp macro="" textlink="">
      <xdr:nvSpPr>
        <xdr:cNvPr id="489" name="Text Box 1"/>
        <xdr:cNvSpPr txBox="1">
          <a:spLocks noChangeArrowheads="1"/>
        </xdr:cNvSpPr>
      </xdr:nvSpPr>
      <xdr:spPr bwMode="auto">
        <a:xfrm>
          <a:off x="6362700" y="1497330"/>
          <a:ext cx="739140" cy="9906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90"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91"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92"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9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94"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95"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496"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497"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498"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49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0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0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02"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03"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0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05"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06"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0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0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509"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10"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11"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1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13"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14"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733425</xdr:colOff>
      <xdr:row>8</xdr:row>
      <xdr:rowOff>47625</xdr:rowOff>
    </xdr:from>
    <xdr:to>
      <xdr:col>2</xdr:col>
      <xdr:colOff>9525</xdr:colOff>
      <xdr:row>8</xdr:row>
      <xdr:rowOff>171450</xdr:rowOff>
    </xdr:to>
    <xdr:sp macro="" textlink="">
      <xdr:nvSpPr>
        <xdr:cNvPr id="515" name="Text Box 1"/>
        <xdr:cNvSpPr txBox="1">
          <a:spLocks noChangeArrowheads="1"/>
        </xdr:cNvSpPr>
      </xdr:nvSpPr>
      <xdr:spPr bwMode="auto">
        <a:xfrm>
          <a:off x="4871085" y="1487805"/>
          <a:ext cx="739140" cy="108585"/>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16"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17"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1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733425</xdr:colOff>
      <xdr:row>8</xdr:row>
      <xdr:rowOff>9525</xdr:rowOff>
    </xdr:from>
    <xdr:to>
      <xdr:col>2</xdr:col>
      <xdr:colOff>9525</xdr:colOff>
      <xdr:row>8</xdr:row>
      <xdr:rowOff>123825</xdr:rowOff>
    </xdr:to>
    <xdr:sp macro="" textlink="">
      <xdr:nvSpPr>
        <xdr:cNvPr id="519" name="Text Box 3"/>
        <xdr:cNvSpPr txBox="1">
          <a:spLocks noChangeArrowheads="1"/>
        </xdr:cNvSpPr>
      </xdr:nvSpPr>
      <xdr:spPr bwMode="auto">
        <a:xfrm>
          <a:off x="4871085" y="1449705"/>
          <a:ext cx="73914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20" name="Text Box 4"/>
        <xdr:cNvSpPr txBox="1">
          <a:spLocks noChangeArrowheads="1"/>
        </xdr:cNvSpPr>
      </xdr:nvSpPr>
      <xdr:spPr bwMode="auto">
        <a:xfrm>
          <a:off x="6372225" y="1459230"/>
          <a:ext cx="209550" cy="114300"/>
        </a:xfrm>
        <a:prstGeom prst="rect">
          <a:avLst/>
        </a:prstGeom>
        <a:noFill/>
        <a:ln w="9525">
          <a:noFill/>
          <a:miter lim="800000"/>
          <a:headEnd/>
          <a:tailEnd/>
        </a:ln>
      </xdr:spPr>
    </xdr:sp>
    <xdr:clientData/>
  </xdr:twoCellAnchor>
  <xdr:twoCellAnchor>
    <xdr:from>
      <xdr:col>1</xdr:col>
      <xdr:colOff>901513</xdr:colOff>
      <xdr:row>8</xdr:row>
      <xdr:rowOff>2354</xdr:rowOff>
    </xdr:from>
    <xdr:to>
      <xdr:col>2</xdr:col>
      <xdr:colOff>177613</xdr:colOff>
      <xdr:row>8</xdr:row>
      <xdr:rowOff>104215</xdr:rowOff>
    </xdr:to>
    <xdr:sp macro="" textlink="">
      <xdr:nvSpPr>
        <xdr:cNvPr id="521" name="Text Box 1"/>
        <xdr:cNvSpPr txBox="1">
          <a:spLocks noChangeArrowheads="1"/>
        </xdr:cNvSpPr>
      </xdr:nvSpPr>
      <xdr:spPr bwMode="auto">
        <a:xfrm>
          <a:off x="5039173" y="1442534"/>
          <a:ext cx="739140" cy="101861"/>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2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5"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7"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8"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39"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0"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1"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2"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3"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4"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545"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2</xdr:col>
      <xdr:colOff>873793</xdr:colOff>
      <xdr:row>7</xdr:row>
      <xdr:rowOff>147888</xdr:rowOff>
    </xdr:from>
    <xdr:to>
      <xdr:col>4</xdr:col>
      <xdr:colOff>139868</xdr:colOff>
      <xdr:row>8</xdr:row>
      <xdr:rowOff>51134</xdr:rowOff>
    </xdr:to>
    <xdr:sp macro="" textlink="">
      <xdr:nvSpPr>
        <xdr:cNvPr id="546" name="Text Box 1"/>
        <xdr:cNvSpPr txBox="1">
          <a:spLocks noChangeArrowheads="1"/>
        </xdr:cNvSpPr>
      </xdr:nvSpPr>
      <xdr:spPr bwMode="auto">
        <a:xfrm>
          <a:off x="6474493" y="1428048"/>
          <a:ext cx="729115" cy="63266"/>
        </a:xfrm>
        <a:prstGeom prst="rect">
          <a:avLst/>
        </a:prstGeom>
        <a:noFill/>
        <a:ln w="9525">
          <a:noFill/>
          <a:miter lim="800000"/>
          <a:headEnd/>
          <a:tailEnd/>
        </a:ln>
      </xdr:spPr>
    </xdr:sp>
    <xdr:clientData/>
  </xdr:twoCellAnchor>
  <xdr:twoCellAnchor>
    <xdr:from>
      <xdr:col>1</xdr:col>
      <xdr:colOff>901513</xdr:colOff>
      <xdr:row>7</xdr:row>
      <xdr:rowOff>204508</xdr:rowOff>
    </xdr:from>
    <xdr:to>
      <xdr:col>2</xdr:col>
      <xdr:colOff>177613</xdr:colOff>
      <xdr:row>8</xdr:row>
      <xdr:rowOff>104215</xdr:rowOff>
    </xdr:to>
    <xdr:sp macro="" textlink="">
      <xdr:nvSpPr>
        <xdr:cNvPr id="547" name="Text Box 1"/>
        <xdr:cNvSpPr txBox="1">
          <a:spLocks noChangeArrowheads="1"/>
        </xdr:cNvSpPr>
      </xdr:nvSpPr>
      <xdr:spPr bwMode="auto">
        <a:xfrm>
          <a:off x="5039173" y="1438948"/>
          <a:ext cx="739140" cy="105447"/>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48"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49"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0"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1"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2"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3"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4"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5"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6"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7"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8"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59"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0"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1"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2"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3"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4"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5"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6"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7"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8"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69"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0"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1"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2"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3"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4"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5"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6"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7"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8"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79"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0"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1"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2"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3"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4"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5"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6"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7"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8"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2</xdr:col>
      <xdr:colOff>771525</xdr:colOff>
      <xdr:row>8</xdr:row>
      <xdr:rowOff>19050</xdr:rowOff>
    </xdr:from>
    <xdr:to>
      <xdr:col>2</xdr:col>
      <xdr:colOff>981075</xdr:colOff>
      <xdr:row>8</xdr:row>
      <xdr:rowOff>133350</xdr:rowOff>
    </xdr:to>
    <xdr:sp macro="" textlink="">
      <xdr:nvSpPr>
        <xdr:cNvPr id="589" name="Text Box 4"/>
        <xdr:cNvSpPr txBox="1">
          <a:spLocks noChangeArrowheads="1"/>
        </xdr:cNvSpPr>
      </xdr:nvSpPr>
      <xdr:spPr bwMode="auto">
        <a:xfrm>
          <a:off x="7820025"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0"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1"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2"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3"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4"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5"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6"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7"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8"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599"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0"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1"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2"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3"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4"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5"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6"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7"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8"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09"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0"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1"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2"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3"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4"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5"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6"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7"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8"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19"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0"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1"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2"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3"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4"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5"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6"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7"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8"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29"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30"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7</xdr:col>
      <xdr:colOff>771525</xdr:colOff>
      <xdr:row>8</xdr:row>
      <xdr:rowOff>19050</xdr:rowOff>
    </xdr:from>
    <xdr:to>
      <xdr:col>7</xdr:col>
      <xdr:colOff>981075</xdr:colOff>
      <xdr:row>8</xdr:row>
      <xdr:rowOff>133350</xdr:rowOff>
    </xdr:to>
    <xdr:sp macro="" textlink="">
      <xdr:nvSpPr>
        <xdr:cNvPr id="631" name="Text Box 4"/>
        <xdr:cNvSpPr txBox="1">
          <a:spLocks noChangeArrowheads="1"/>
        </xdr:cNvSpPr>
      </xdr:nvSpPr>
      <xdr:spPr bwMode="auto">
        <a:xfrm>
          <a:off x="7639050"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3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4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5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6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7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7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7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10</xdr:col>
      <xdr:colOff>771525</xdr:colOff>
      <xdr:row>8</xdr:row>
      <xdr:rowOff>19050</xdr:rowOff>
    </xdr:from>
    <xdr:to>
      <xdr:col>10</xdr:col>
      <xdr:colOff>981075</xdr:colOff>
      <xdr:row>8</xdr:row>
      <xdr:rowOff>133350</xdr:rowOff>
    </xdr:to>
    <xdr:sp macro="" textlink="">
      <xdr:nvSpPr>
        <xdr:cNvPr id="67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7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8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69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6"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7"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8"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09"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0"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1"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2"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3"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4"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13</xdr:col>
      <xdr:colOff>771525</xdr:colOff>
      <xdr:row>8</xdr:row>
      <xdr:rowOff>19050</xdr:rowOff>
    </xdr:from>
    <xdr:to>
      <xdr:col>13</xdr:col>
      <xdr:colOff>981075</xdr:colOff>
      <xdr:row>8</xdr:row>
      <xdr:rowOff>133350</xdr:rowOff>
    </xdr:to>
    <xdr:sp macro="" textlink="">
      <xdr:nvSpPr>
        <xdr:cNvPr id="715" name="Text Box 4"/>
        <xdr:cNvSpPr txBox="1">
          <a:spLocks noChangeArrowheads="1"/>
        </xdr:cNvSpPr>
      </xdr:nvSpPr>
      <xdr:spPr bwMode="auto">
        <a:xfrm>
          <a:off x="10372725" y="1476375"/>
          <a:ext cx="209550" cy="114300"/>
        </a:xfrm>
        <a:prstGeom prst="rect">
          <a:avLst/>
        </a:prstGeom>
        <a:noFill/>
        <a:ln w="9525">
          <a:noFill/>
          <a:miter lim="800000"/>
          <a:headEnd/>
          <a:tailEnd/>
        </a:ln>
      </xdr:spPr>
    </xdr:sp>
    <xdr:clientData/>
  </xdr:twoCellAnchor>
  <xdr:twoCellAnchor>
    <xdr:from>
      <xdr:col>0</xdr:col>
      <xdr:colOff>0</xdr:colOff>
      <xdr:row>17</xdr:row>
      <xdr:rowOff>1</xdr:rowOff>
    </xdr:from>
    <xdr:to>
      <xdr:col>15</xdr:col>
      <xdr:colOff>43542</xdr:colOff>
      <xdr:row>23</xdr:row>
      <xdr:rowOff>76200</xdr:rowOff>
    </xdr:to>
    <xdr:sp macro="" textlink="">
      <xdr:nvSpPr>
        <xdr:cNvPr id="716" name="TextBox 715"/>
        <xdr:cNvSpPr txBox="1"/>
      </xdr:nvSpPr>
      <xdr:spPr>
        <a:xfrm>
          <a:off x="0" y="4071258"/>
          <a:ext cx="12246428"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(1) Acquisition impact reflects the inclusion of revenues from the 2016 acquisitions of Nasdaq CXC, Marketwired L.P., Boardvantage, Inc. and ISE.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 In countries with currencies other than the U.S. dollar, revenues and expenses are translated using monthly average exchange rates. Certain discussions in this release isolate the impact of year-over-year foreign currency fluctuations to better measure the comparability of operating results between periods. Operating results excluding the impact of foreign currency fluctuations are calculated by translating the current period’s results by the prior period’s exchange rates.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19050</xdr:colOff>
      <xdr:row>69</xdr:row>
      <xdr:rowOff>114301</xdr:rowOff>
    </xdr:from>
    <xdr:ext cx="9940738" cy="1606923"/>
    <xdr:sp macro="" textlink="">
      <xdr:nvSpPr>
        <xdr:cNvPr id="2" name="Text Box 1"/>
        <xdr:cNvSpPr txBox="1">
          <a:spLocks noChangeArrowheads="1"/>
        </xdr:cNvSpPr>
      </xdr:nvSpPr>
      <xdr:spPr bwMode="auto">
        <a:xfrm>
          <a:off x="225238" y="11849101"/>
          <a:ext cx="9940738" cy="160692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Finnish option contracts traded on EUREX Group.</a:t>
          </a:r>
        </a:p>
        <a:p>
          <a:pPr algn="l" rtl="0">
            <a:defRPr sz="1000"/>
          </a:pPr>
          <a:r>
            <a:rPr lang="en-US" sz="800" b="0" i="0" u="none" strike="noStrike" baseline="0">
              <a:solidFill>
                <a:srgbClr val="000000"/>
              </a:solidFill>
              <a:latin typeface="Verdana" pitchFamily="34" charset="0"/>
            </a:rPr>
            <a:t>(2)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(3)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(4)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(5)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(6) Number of listed companies for Nasdaq at period end, including separately listed ETPs.</a:t>
          </a:r>
        </a:p>
        <a:p>
          <a:pPr algn="l" rtl="0">
            <a:defRPr sz="1000"/>
          </a:pPr>
          <a:r>
            <a:rPr lang="en-US" sz="800" b="0" i="0" u="none" strike="noStrike" baseline="0">
              <a:solidFill>
                <a:srgbClr val="000000"/>
              </a:solidFill>
              <a:latin typeface="Verdana" pitchFamily="34" charset="0"/>
            </a:rPr>
            <a:t>(7)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(8) Total contract value of orders signed during the period. </a:t>
          </a:r>
        </a:p>
        <a:p>
          <a:pPr algn="l" rtl="0">
            <a:defRPr sz="1000"/>
          </a:pPr>
          <a:r>
            <a:rPr lang="en-US" sz="800" b="0" i="0" u="none" strike="noStrike" baseline="0">
              <a:solidFill>
                <a:srgbClr val="000000"/>
              </a:solidFill>
              <a:latin typeface="Verdana" pitchFamily="34" charset="0"/>
            </a:rPr>
            <a:t>(9)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6"/>
  <sheetViews>
    <sheetView showGridLines="0" tabSelected="1" zoomScale="80" zoomScaleNormal="80" zoomScaleSheetLayoutView="80" workbookViewId="0">
      <pane xSplit="1" ySplit="8" topLeftCell="B9" activePane="bottomRight" state="frozen"/>
      <selection activeCell="I38" sqref="I38"/>
      <selection pane="topRight" activeCell="I38" sqref="I38"/>
      <selection pane="bottomLeft" activeCell="I38" sqref="I38"/>
      <selection pane="bottomRight" activeCell="A2" sqref="A2:J2"/>
    </sheetView>
  </sheetViews>
  <sheetFormatPr defaultColWidth="11.28515625" defaultRowHeight="12.75"/>
  <cols>
    <col min="1" max="1" width="68.5703125" style="16" customWidth="1"/>
    <col min="2" max="2" width="17.7109375" style="158" customWidth="1"/>
    <col min="3" max="3" width="2.7109375" style="11" customWidth="1"/>
    <col min="4" max="4" width="18.7109375" style="11" customWidth="1"/>
    <col min="5" max="5" width="2.7109375" style="11" customWidth="1"/>
    <col min="6" max="6" width="17.7109375" style="11" customWidth="1"/>
    <col min="7" max="7" width="4.7109375" style="55" customWidth="1"/>
    <col min="8" max="8" width="14.28515625" style="16" customWidth="1"/>
    <col min="9" max="9" width="3.5703125" style="16" customWidth="1"/>
    <col min="10" max="10" width="17.7109375" style="16" bestFit="1" customWidth="1"/>
    <col min="11" max="224" width="11.28515625" style="16"/>
    <col min="225" max="225" width="61.5703125" style="16" customWidth="1"/>
    <col min="226" max="226" width="2.5703125" style="16" customWidth="1"/>
    <col min="227" max="227" width="13.7109375" style="16" bestFit="1" customWidth="1"/>
    <col min="228" max="228" width="1.7109375" style="16" customWidth="1"/>
    <col min="229" max="229" width="14.42578125" style="16" bestFit="1" customWidth="1"/>
    <col min="230" max="230" width="1.42578125" style="16" customWidth="1"/>
    <col min="231" max="231" width="14.42578125" style="16" bestFit="1" customWidth="1"/>
    <col min="232" max="232" width="1.7109375" style="16" customWidth="1"/>
    <col min="233" max="233" width="13.7109375" style="16" bestFit="1" customWidth="1"/>
    <col min="234" max="234" width="1.7109375" style="16" customWidth="1"/>
    <col min="235" max="235" width="13" style="16" bestFit="1" customWidth="1"/>
    <col min="236" max="480" width="11.28515625" style="16"/>
    <col min="481" max="481" width="61.5703125" style="16" customWidth="1"/>
    <col min="482" max="482" width="2.5703125" style="16" customWidth="1"/>
    <col min="483" max="483" width="13.7109375" style="16" bestFit="1" customWidth="1"/>
    <col min="484" max="484" width="1.7109375" style="16" customWidth="1"/>
    <col min="485" max="485" width="14.42578125" style="16" bestFit="1" customWidth="1"/>
    <col min="486" max="486" width="1.42578125" style="16" customWidth="1"/>
    <col min="487" max="487" width="14.42578125" style="16" bestFit="1" customWidth="1"/>
    <col min="488" max="488" width="1.7109375" style="16" customWidth="1"/>
    <col min="489" max="489" width="13.7109375" style="16" bestFit="1" customWidth="1"/>
    <col min="490" max="490" width="1.7109375" style="16" customWidth="1"/>
    <col min="491" max="491" width="13" style="16" bestFit="1" customWidth="1"/>
    <col min="492" max="736" width="11.28515625" style="16"/>
    <col min="737" max="737" width="61.5703125" style="16" customWidth="1"/>
    <col min="738" max="738" width="2.5703125" style="16" customWidth="1"/>
    <col min="739" max="739" width="13.7109375" style="16" bestFit="1" customWidth="1"/>
    <col min="740" max="740" width="1.7109375" style="16" customWidth="1"/>
    <col min="741" max="741" width="14.42578125" style="16" bestFit="1" customWidth="1"/>
    <col min="742" max="742" width="1.42578125" style="16" customWidth="1"/>
    <col min="743" max="743" width="14.42578125" style="16" bestFit="1" customWidth="1"/>
    <col min="744" max="744" width="1.7109375" style="16" customWidth="1"/>
    <col min="745" max="745" width="13.7109375" style="16" bestFit="1" customWidth="1"/>
    <col min="746" max="746" width="1.7109375" style="16" customWidth="1"/>
    <col min="747" max="747" width="13" style="16" bestFit="1" customWidth="1"/>
    <col min="748" max="992" width="11.28515625" style="16"/>
    <col min="993" max="993" width="61.5703125" style="16" customWidth="1"/>
    <col min="994" max="994" width="2.5703125" style="16" customWidth="1"/>
    <col min="995" max="995" width="13.7109375" style="16" bestFit="1" customWidth="1"/>
    <col min="996" max="996" width="1.7109375" style="16" customWidth="1"/>
    <col min="997" max="997" width="14.42578125" style="16" bestFit="1" customWidth="1"/>
    <col min="998" max="998" width="1.42578125" style="16" customWidth="1"/>
    <col min="999" max="999" width="14.42578125" style="16" bestFit="1" customWidth="1"/>
    <col min="1000" max="1000" width="1.7109375" style="16" customWidth="1"/>
    <col min="1001" max="1001" width="13.7109375" style="16" bestFit="1" customWidth="1"/>
    <col min="1002" max="1002" width="1.7109375" style="16" customWidth="1"/>
    <col min="1003" max="1003" width="13" style="16" bestFit="1" customWidth="1"/>
    <col min="1004" max="1248" width="11.28515625" style="16"/>
    <col min="1249" max="1249" width="61.5703125" style="16" customWidth="1"/>
    <col min="1250" max="1250" width="2.5703125" style="16" customWidth="1"/>
    <col min="1251" max="1251" width="13.7109375" style="16" bestFit="1" customWidth="1"/>
    <col min="1252" max="1252" width="1.7109375" style="16" customWidth="1"/>
    <col min="1253" max="1253" width="14.42578125" style="16" bestFit="1" customWidth="1"/>
    <col min="1254" max="1254" width="1.42578125" style="16" customWidth="1"/>
    <col min="1255" max="1255" width="14.42578125" style="16" bestFit="1" customWidth="1"/>
    <col min="1256" max="1256" width="1.7109375" style="16" customWidth="1"/>
    <col min="1257" max="1257" width="13.7109375" style="16" bestFit="1" customWidth="1"/>
    <col min="1258" max="1258" width="1.7109375" style="16" customWidth="1"/>
    <col min="1259" max="1259" width="13" style="16" bestFit="1" customWidth="1"/>
    <col min="1260" max="1504" width="11.28515625" style="16"/>
    <col min="1505" max="1505" width="61.5703125" style="16" customWidth="1"/>
    <col min="1506" max="1506" width="2.5703125" style="16" customWidth="1"/>
    <col min="1507" max="1507" width="13.7109375" style="16" bestFit="1" customWidth="1"/>
    <col min="1508" max="1508" width="1.7109375" style="16" customWidth="1"/>
    <col min="1509" max="1509" width="14.42578125" style="16" bestFit="1" customWidth="1"/>
    <col min="1510" max="1510" width="1.42578125" style="16" customWidth="1"/>
    <col min="1511" max="1511" width="14.42578125" style="16" bestFit="1" customWidth="1"/>
    <col min="1512" max="1512" width="1.7109375" style="16" customWidth="1"/>
    <col min="1513" max="1513" width="13.7109375" style="16" bestFit="1" customWidth="1"/>
    <col min="1514" max="1514" width="1.7109375" style="16" customWidth="1"/>
    <col min="1515" max="1515" width="13" style="16" bestFit="1" customWidth="1"/>
    <col min="1516" max="1760" width="11.28515625" style="16"/>
    <col min="1761" max="1761" width="61.5703125" style="16" customWidth="1"/>
    <col min="1762" max="1762" width="2.5703125" style="16" customWidth="1"/>
    <col min="1763" max="1763" width="13.7109375" style="16" bestFit="1" customWidth="1"/>
    <col min="1764" max="1764" width="1.7109375" style="16" customWidth="1"/>
    <col min="1765" max="1765" width="14.42578125" style="16" bestFit="1" customWidth="1"/>
    <col min="1766" max="1766" width="1.42578125" style="16" customWidth="1"/>
    <col min="1767" max="1767" width="14.42578125" style="16" bestFit="1" customWidth="1"/>
    <col min="1768" max="1768" width="1.7109375" style="16" customWidth="1"/>
    <col min="1769" max="1769" width="13.7109375" style="16" bestFit="1" customWidth="1"/>
    <col min="1770" max="1770" width="1.7109375" style="16" customWidth="1"/>
    <col min="1771" max="1771" width="13" style="16" bestFit="1" customWidth="1"/>
    <col min="1772" max="2016" width="11.28515625" style="16"/>
    <col min="2017" max="2017" width="61.5703125" style="16" customWidth="1"/>
    <col min="2018" max="2018" width="2.5703125" style="16" customWidth="1"/>
    <col min="2019" max="2019" width="13.7109375" style="16" bestFit="1" customWidth="1"/>
    <col min="2020" max="2020" width="1.7109375" style="16" customWidth="1"/>
    <col min="2021" max="2021" width="14.42578125" style="16" bestFit="1" customWidth="1"/>
    <col min="2022" max="2022" width="1.42578125" style="16" customWidth="1"/>
    <col min="2023" max="2023" width="14.42578125" style="16" bestFit="1" customWidth="1"/>
    <col min="2024" max="2024" width="1.7109375" style="16" customWidth="1"/>
    <col min="2025" max="2025" width="13.7109375" style="16" bestFit="1" customWidth="1"/>
    <col min="2026" max="2026" width="1.7109375" style="16" customWidth="1"/>
    <col min="2027" max="2027" width="13" style="16" bestFit="1" customWidth="1"/>
    <col min="2028" max="2272" width="11.28515625" style="16"/>
    <col min="2273" max="2273" width="61.5703125" style="16" customWidth="1"/>
    <col min="2274" max="2274" width="2.5703125" style="16" customWidth="1"/>
    <col min="2275" max="2275" width="13.7109375" style="16" bestFit="1" customWidth="1"/>
    <col min="2276" max="2276" width="1.7109375" style="16" customWidth="1"/>
    <col min="2277" max="2277" width="14.42578125" style="16" bestFit="1" customWidth="1"/>
    <col min="2278" max="2278" width="1.42578125" style="16" customWidth="1"/>
    <col min="2279" max="2279" width="14.42578125" style="16" bestFit="1" customWidth="1"/>
    <col min="2280" max="2280" width="1.7109375" style="16" customWidth="1"/>
    <col min="2281" max="2281" width="13.7109375" style="16" bestFit="1" customWidth="1"/>
    <col min="2282" max="2282" width="1.7109375" style="16" customWidth="1"/>
    <col min="2283" max="2283" width="13" style="16" bestFit="1" customWidth="1"/>
    <col min="2284" max="2528" width="11.28515625" style="16"/>
    <col min="2529" max="2529" width="61.5703125" style="16" customWidth="1"/>
    <col min="2530" max="2530" width="2.5703125" style="16" customWidth="1"/>
    <col min="2531" max="2531" width="13.7109375" style="16" bestFit="1" customWidth="1"/>
    <col min="2532" max="2532" width="1.7109375" style="16" customWidth="1"/>
    <col min="2533" max="2533" width="14.42578125" style="16" bestFit="1" customWidth="1"/>
    <col min="2534" max="2534" width="1.42578125" style="16" customWidth="1"/>
    <col min="2535" max="2535" width="14.42578125" style="16" bestFit="1" customWidth="1"/>
    <col min="2536" max="2536" width="1.7109375" style="16" customWidth="1"/>
    <col min="2537" max="2537" width="13.7109375" style="16" bestFit="1" customWidth="1"/>
    <col min="2538" max="2538" width="1.7109375" style="16" customWidth="1"/>
    <col min="2539" max="2539" width="13" style="16" bestFit="1" customWidth="1"/>
    <col min="2540" max="2784" width="11.28515625" style="16"/>
    <col min="2785" max="2785" width="61.5703125" style="16" customWidth="1"/>
    <col min="2786" max="2786" width="2.5703125" style="16" customWidth="1"/>
    <col min="2787" max="2787" width="13.7109375" style="16" bestFit="1" customWidth="1"/>
    <col min="2788" max="2788" width="1.7109375" style="16" customWidth="1"/>
    <col min="2789" max="2789" width="14.42578125" style="16" bestFit="1" customWidth="1"/>
    <col min="2790" max="2790" width="1.42578125" style="16" customWidth="1"/>
    <col min="2791" max="2791" width="14.42578125" style="16" bestFit="1" customWidth="1"/>
    <col min="2792" max="2792" width="1.7109375" style="16" customWidth="1"/>
    <col min="2793" max="2793" width="13.7109375" style="16" bestFit="1" customWidth="1"/>
    <col min="2794" max="2794" width="1.7109375" style="16" customWidth="1"/>
    <col min="2795" max="2795" width="13" style="16" bestFit="1" customWidth="1"/>
    <col min="2796" max="3040" width="11.28515625" style="16"/>
    <col min="3041" max="3041" width="61.5703125" style="16" customWidth="1"/>
    <col min="3042" max="3042" width="2.5703125" style="16" customWidth="1"/>
    <col min="3043" max="3043" width="13.7109375" style="16" bestFit="1" customWidth="1"/>
    <col min="3044" max="3044" width="1.7109375" style="16" customWidth="1"/>
    <col min="3045" max="3045" width="14.42578125" style="16" bestFit="1" customWidth="1"/>
    <col min="3046" max="3046" width="1.42578125" style="16" customWidth="1"/>
    <col min="3047" max="3047" width="14.42578125" style="16" bestFit="1" customWidth="1"/>
    <col min="3048" max="3048" width="1.7109375" style="16" customWidth="1"/>
    <col min="3049" max="3049" width="13.7109375" style="16" bestFit="1" customWidth="1"/>
    <col min="3050" max="3050" width="1.7109375" style="16" customWidth="1"/>
    <col min="3051" max="3051" width="13" style="16" bestFit="1" customWidth="1"/>
    <col min="3052" max="3296" width="11.28515625" style="16"/>
    <col min="3297" max="3297" width="61.5703125" style="16" customWidth="1"/>
    <col min="3298" max="3298" width="2.5703125" style="16" customWidth="1"/>
    <col min="3299" max="3299" width="13.7109375" style="16" bestFit="1" customWidth="1"/>
    <col min="3300" max="3300" width="1.7109375" style="16" customWidth="1"/>
    <col min="3301" max="3301" width="14.42578125" style="16" bestFit="1" customWidth="1"/>
    <col min="3302" max="3302" width="1.42578125" style="16" customWidth="1"/>
    <col min="3303" max="3303" width="14.42578125" style="16" bestFit="1" customWidth="1"/>
    <col min="3304" max="3304" width="1.7109375" style="16" customWidth="1"/>
    <col min="3305" max="3305" width="13.7109375" style="16" bestFit="1" customWidth="1"/>
    <col min="3306" max="3306" width="1.7109375" style="16" customWidth="1"/>
    <col min="3307" max="3307" width="13" style="16" bestFit="1" customWidth="1"/>
    <col min="3308" max="3552" width="11.28515625" style="16"/>
    <col min="3553" max="3553" width="61.5703125" style="16" customWidth="1"/>
    <col min="3554" max="3554" width="2.5703125" style="16" customWidth="1"/>
    <col min="3555" max="3555" width="13.7109375" style="16" bestFit="1" customWidth="1"/>
    <col min="3556" max="3556" width="1.7109375" style="16" customWidth="1"/>
    <col min="3557" max="3557" width="14.42578125" style="16" bestFit="1" customWidth="1"/>
    <col min="3558" max="3558" width="1.42578125" style="16" customWidth="1"/>
    <col min="3559" max="3559" width="14.42578125" style="16" bestFit="1" customWidth="1"/>
    <col min="3560" max="3560" width="1.7109375" style="16" customWidth="1"/>
    <col min="3561" max="3561" width="13.7109375" style="16" bestFit="1" customWidth="1"/>
    <col min="3562" max="3562" width="1.7109375" style="16" customWidth="1"/>
    <col min="3563" max="3563" width="13" style="16" bestFit="1" customWidth="1"/>
    <col min="3564" max="3808" width="11.28515625" style="16"/>
    <col min="3809" max="3809" width="61.5703125" style="16" customWidth="1"/>
    <col min="3810" max="3810" width="2.5703125" style="16" customWidth="1"/>
    <col min="3811" max="3811" width="13.7109375" style="16" bestFit="1" customWidth="1"/>
    <col min="3812" max="3812" width="1.7109375" style="16" customWidth="1"/>
    <col min="3813" max="3813" width="14.42578125" style="16" bestFit="1" customWidth="1"/>
    <col min="3814" max="3814" width="1.42578125" style="16" customWidth="1"/>
    <col min="3815" max="3815" width="14.42578125" style="16" bestFit="1" customWidth="1"/>
    <col min="3816" max="3816" width="1.7109375" style="16" customWidth="1"/>
    <col min="3817" max="3817" width="13.7109375" style="16" bestFit="1" customWidth="1"/>
    <col min="3818" max="3818" width="1.7109375" style="16" customWidth="1"/>
    <col min="3819" max="3819" width="13" style="16" bestFit="1" customWidth="1"/>
    <col min="3820" max="4064" width="11.28515625" style="16"/>
    <col min="4065" max="4065" width="61.5703125" style="16" customWidth="1"/>
    <col min="4066" max="4066" width="2.5703125" style="16" customWidth="1"/>
    <col min="4067" max="4067" width="13.7109375" style="16" bestFit="1" customWidth="1"/>
    <col min="4068" max="4068" width="1.7109375" style="16" customWidth="1"/>
    <col min="4069" max="4069" width="14.42578125" style="16" bestFit="1" customWidth="1"/>
    <col min="4070" max="4070" width="1.42578125" style="16" customWidth="1"/>
    <col min="4071" max="4071" width="14.42578125" style="16" bestFit="1" customWidth="1"/>
    <col min="4072" max="4072" width="1.7109375" style="16" customWidth="1"/>
    <col min="4073" max="4073" width="13.7109375" style="16" bestFit="1" customWidth="1"/>
    <col min="4074" max="4074" width="1.7109375" style="16" customWidth="1"/>
    <col min="4075" max="4075" width="13" style="16" bestFit="1" customWidth="1"/>
    <col min="4076" max="4320" width="11.28515625" style="16"/>
    <col min="4321" max="4321" width="61.5703125" style="16" customWidth="1"/>
    <col min="4322" max="4322" width="2.5703125" style="16" customWidth="1"/>
    <col min="4323" max="4323" width="13.7109375" style="16" bestFit="1" customWidth="1"/>
    <col min="4324" max="4324" width="1.7109375" style="16" customWidth="1"/>
    <col min="4325" max="4325" width="14.42578125" style="16" bestFit="1" customWidth="1"/>
    <col min="4326" max="4326" width="1.42578125" style="16" customWidth="1"/>
    <col min="4327" max="4327" width="14.42578125" style="16" bestFit="1" customWidth="1"/>
    <col min="4328" max="4328" width="1.7109375" style="16" customWidth="1"/>
    <col min="4329" max="4329" width="13.7109375" style="16" bestFit="1" customWidth="1"/>
    <col min="4330" max="4330" width="1.7109375" style="16" customWidth="1"/>
    <col min="4331" max="4331" width="13" style="16" bestFit="1" customWidth="1"/>
    <col min="4332" max="4576" width="11.28515625" style="16"/>
    <col min="4577" max="4577" width="61.5703125" style="16" customWidth="1"/>
    <col min="4578" max="4578" width="2.5703125" style="16" customWidth="1"/>
    <col min="4579" max="4579" width="13.7109375" style="16" bestFit="1" customWidth="1"/>
    <col min="4580" max="4580" width="1.7109375" style="16" customWidth="1"/>
    <col min="4581" max="4581" width="14.42578125" style="16" bestFit="1" customWidth="1"/>
    <col min="4582" max="4582" width="1.42578125" style="16" customWidth="1"/>
    <col min="4583" max="4583" width="14.42578125" style="16" bestFit="1" customWidth="1"/>
    <col min="4584" max="4584" width="1.7109375" style="16" customWidth="1"/>
    <col min="4585" max="4585" width="13.7109375" style="16" bestFit="1" customWidth="1"/>
    <col min="4586" max="4586" width="1.7109375" style="16" customWidth="1"/>
    <col min="4587" max="4587" width="13" style="16" bestFit="1" customWidth="1"/>
    <col min="4588" max="4832" width="11.28515625" style="16"/>
    <col min="4833" max="4833" width="61.5703125" style="16" customWidth="1"/>
    <col min="4834" max="4834" width="2.5703125" style="16" customWidth="1"/>
    <col min="4835" max="4835" width="13.7109375" style="16" bestFit="1" customWidth="1"/>
    <col min="4836" max="4836" width="1.7109375" style="16" customWidth="1"/>
    <col min="4837" max="4837" width="14.42578125" style="16" bestFit="1" customWidth="1"/>
    <col min="4838" max="4838" width="1.42578125" style="16" customWidth="1"/>
    <col min="4839" max="4839" width="14.42578125" style="16" bestFit="1" customWidth="1"/>
    <col min="4840" max="4840" width="1.7109375" style="16" customWidth="1"/>
    <col min="4841" max="4841" width="13.7109375" style="16" bestFit="1" customWidth="1"/>
    <col min="4842" max="4842" width="1.7109375" style="16" customWidth="1"/>
    <col min="4843" max="4843" width="13" style="16" bestFit="1" customWidth="1"/>
    <col min="4844" max="5088" width="11.28515625" style="16"/>
    <col min="5089" max="5089" width="61.5703125" style="16" customWidth="1"/>
    <col min="5090" max="5090" width="2.5703125" style="16" customWidth="1"/>
    <col min="5091" max="5091" width="13.7109375" style="16" bestFit="1" customWidth="1"/>
    <col min="5092" max="5092" width="1.7109375" style="16" customWidth="1"/>
    <col min="5093" max="5093" width="14.42578125" style="16" bestFit="1" customWidth="1"/>
    <col min="5094" max="5094" width="1.42578125" style="16" customWidth="1"/>
    <col min="5095" max="5095" width="14.42578125" style="16" bestFit="1" customWidth="1"/>
    <col min="5096" max="5096" width="1.7109375" style="16" customWidth="1"/>
    <col min="5097" max="5097" width="13.7109375" style="16" bestFit="1" customWidth="1"/>
    <col min="5098" max="5098" width="1.7109375" style="16" customWidth="1"/>
    <col min="5099" max="5099" width="13" style="16" bestFit="1" customWidth="1"/>
    <col min="5100" max="5344" width="11.28515625" style="16"/>
    <col min="5345" max="5345" width="61.5703125" style="16" customWidth="1"/>
    <col min="5346" max="5346" width="2.5703125" style="16" customWidth="1"/>
    <col min="5347" max="5347" width="13.7109375" style="16" bestFit="1" customWidth="1"/>
    <col min="5348" max="5348" width="1.7109375" style="16" customWidth="1"/>
    <col min="5349" max="5349" width="14.42578125" style="16" bestFit="1" customWidth="1"/>
    <col min="5350" max="5350" width="1.42578125" style="16" customWidth="1"/>
    <col min="5351" max="5351" width="14.42578125" style="16" bestFit="1" customWidth="1"/>
    <col min="5352" max="5352" width="1.7109375" style="16" customWidth="1"/>
    <col min="5353" max="5353" width="13.7109375" style="16" bestFit="1" customWidth="1"/>
    <col min="5354" max="5354" width="1.7109375" style="16" customWidth="1"/>
    <col min="5355" max="5355" width="13" style="16" bestFit="1" customWidth="1"/>
    <col min="5356" max="5600" width="11.28515625" style="16"/>
    <col min="5601" max="5601" width="61.5703125" style="16" customWidth="1"/>
    <col min="5602" max="5602" width="2.5703125" style="16" customWidth="1"/>
    <col min="5603" max="5603" width="13.7109375" style="16" bestFit="1" customWidth="1"/>
    <col min="5604" max="5604" width="1.7109375" style="16" customWidth="1"/>
    <col min="5605" max="5605" width="14.42578125" style="16" bestFit="1" customWidth="1"/>
    <col min="5606" max="5606" width="1.42578125" style="16" customWidth="1"/>
    <col min="5607" max="5607" width="14.42578125" style="16" bestFit="1" customWidth="1"/>
    <col min="5608" max="5608" width="1.7109375" style="16" customWidth="1"/>
    <col min="5609" max="5609" width="13.7109375" style="16" bestFit="1" customWidth="1"/>
    <col min="5610" max="5610" width="1.7109375" style="16" customWidth="1"/>
    <col min="5611" max="5611" width="13" style="16" bestFit="1" customWidth="1"/>
    <col min="5612" max="5856" width="11.28515625" style="16"/>
    <col min="5857" max="5857" width="61.5703125" style="16" customWidth="1"/>
    <col min="5858" max="5858" width="2.5703125" style="16" customWidth="1"/>
    <col min="5859" max="5859" width="13.7109375" style="16" bestFit="1" customWidth="1"/>
    <col min="5860" max="5860" width="1.7109375" style="16" customWidth="1"/>
    <col min="5861" max="5861" width="14.42578125" style="16" bestFit="1" customWidth="1"/>
    <col min="5862" max="5862" width="1.42578125" style="16" customWidth="1"/>
    <col min="5863" max="5863" width="14.42578125" style="16" bestFit="1" customWidth="1"/>
    <col min="5864" max="5864" width="1.7109375" style="16" customWidth="1"/>
    <col min="5865" max="5865" width="13.7109375" style="16" bestFit="1" customWidth="1"/>
    <col min="5866" max="5866" width="1.7109375" style="16" customWidth="1"/>
    <col min="5867" max="5867" width="13" style="16" bestFit="1" customWidth="1"/>
    <col min="5868" max="6112" width="11.28515625" style="16"/>
    <col min="6113" max="6113" width="61.5703125" style="16" customWidth="1"/>
    <col min="6114" max="6114" width="2.5703125" style="16" customWidth="1"/>
    <col min="6115" max="6115" width="13.7109375" style="16" bestFit="1" customWidth="1"/>
    <col min="6116" max="6116" width="1.7109375" style="16" customWidth="1"/>
    <col min="6117" max="6117" width="14.42578125" style="16" bestFit="1" customWidth="1"/>
    <col min="6118" max="6118" width="1.42578125" style="16" customWidth="1"/>
    <col min="6119" max="6119" width="14.42578125" style="16" bestFit="1" customWidth="1"/>
    <col min="6120" max="6120" width="1.7109375" style="16" customWidth="1"/>
    <col min="6121" max="6121" width="13.7109375" style="16" bestFit="1" customWidth="1"/>
    <col min="6122" max="6122" width="1.7109375" style="16" customWidth="1"/>
    <col min="6123" max="6123" width="13" style="16" bestFit="1" customWidth="1"/>
    <col min="6124" max="6368" width="11.28515625" style="16"/>
    <col min="6369" max="6369" width="61.5703125" style="16" customWidth="1"/>
    <col min="6370" max="6370" width="2.5703125" style="16" customWidth="1"/>
    <col min="6371" max="6371" width="13.7109375" style="16" bestFit="1" customWidth="1"/>
    <col min="6372" max="6372" width="1.7109375" style="16" customWidth="1"/>
    <col min="6373" max="6373" width="14.42578125" style="16" bestFit="1" customWidth="1"/>
    <col min="6374" max="6374" width="1.42578125" style="16" customWidth="1"/>
    <col min="6375" max="6375" width="14.42578125" style="16" bestFit="1" customWidth="1"/>
    <col min="6376" max="6376" width="1.7109375" style="16" customWidth="1"/>
    <col min="6377" max="6377" width="13.7109375" style="16" bestFit="1" customWidth="1"/>
    <col min="6378" max="6378" width="1.7109375" style="16" customWidth="1"/>
    <col min="6379" max="6379" width="13" style="16" bestFit="1" customWidth="1"/>
    <col min="6380" max="6624" width="11.28515625" style="16"/>
    <col min="6625" max="6625" width="61.5703125" style="16" customWidth="1"/>
    <col min="6626" max="6626" width="2.5703125" style="16" customWidth="1"/>
    <col min="6627" max="6627" width="13.7109375" style="16" bestFit="1" customWidth="1"/>
    <col min="6628" max="6628" width="1.7109375" style="16" customWidth="1"/>
    <col min="6629" max="6629" width="14.42578125" style="16" bestFit="1" customWidth="1"/>
    <col min="6630" max="6630" width="1.42578125" style="16" customWidth="1"/>
    <col min="6631" max="6631" width="14.42578125" style="16" bestFit="1" customWidth="1"/>
    <col min="6632" max="6632" width="1.7109375" style="16" customWidth="1"/>
    <col min="6633" max="6633" width="13.7109375" style="16" bestFit="1" customWidth="1"/>
    <col min="6634" max="6634" width="1.7109375" style="16" customWidth="1"/>
    <col min="6635" max="6635" width="13" style="16" bestFit="1" customWidth="1"/>
    <col min="6636" max="6880" width="11.28515625" style="16"/>
    <col min="6881" max="6881" width="61.5703125" style="16" customWidth="1"/>
    <col min="6882" max="6882" width="2.5703125" style="16" customWidth="1"/>
    <col min="6883" max="6883" width="13.7109375" style="16" bestFit="1" customWidth="1"/>
    <col min="6884" max="6884" width="1.7109375" style="16" customWidth="1"/>
    <col min="6885" max="6885" width="14.42578125" style="16" bestFit="1" customWidth="1"/>
    <col min="6886" max="6886" width="1.42578125" style="16" customWidth="1"/>
    <col min="6887" max="6887" width="14.42578125" style="16" bestFit="1" customWidth="1"/>
    <col min="6888" max="6888" width="1.7109375" style="16" customWidth="1"/>
    <col min="6889" max="6889" width="13.7109375" style="16" bestFit="1" customWidth="1"/>
    <col min="6890" max="6890" width="1.7109375" style="16" customWidth="1"/>
    <col min="6891" max="6891" width="13" style="16" bestFit="1" customWidth="1"/>
    <col min="6892" max="7136" width="11.28515625" style="16"/>
    <col min="7137" max="7137" width="61.5703125" style="16" customWidth="1"/>
    <col min="7138" max="7138" width="2.5703125" style="16" customWidth="1"/>
    <col min="7139" max="7139" width="13.7109375" style="16" bestFit="1" customWidth="1"/>
    <col min="7140" max="7140" width="1.7109375" style="16" customWidth="1"/>
    <col min="7141" max="7141" width="14.42578125" style="16" bestFit="1" customWidth="1"/>
    <col min="7142" max="7142" width="1.42578125" style="16" customWidth="1"/>
    <col min="7143" max="7143" width="14.42578125" style="16" bestFit="1" customWidth="1"/>
    <col min="7144" max="7144" width="1.7109375" style="16" customWidth="1"/>
    <col min="7145" max="7145" width="13.7109375" style="16" bestFit="1" customWidth="1"/>
    <col min="7146" max="7146" width="1.7109375" style="16" customWidth="1"/>
    <col min="7147" max="7147" width="13" style="16" bestFit="1" customWidth="1"/>
    <col min="7148" max="7392" width="11.28515625" style="16"/>
    <col min="7393" max="7393" width="61.5703125" style="16" customWidth="1"/>
    <col min="7394" max="7394" width="2.5703125" style="16" customWidth="1"/>
    <col min="7395" max="7395" width="13.7109375" style="16" bestFit="1" customWidth="1"/>
    <col min="7396" max="7396" width="1.7109375" style="16" customWidth="1"/>
    <col min="7397" max="7397" width="14.42578125" style="16" bestFit="1" customWidth="1"/>
    <col min="7398" max="7398" width="1.42578125" style="16" customWidth="1"/>
    <col min="7399" max="7399" width="14.42578125" style="16" bestFit="1" customWidth="1"/>
    <col min="7400" max="7400" width="1.7109375" style="16" customWidth="1"/>
    <col min="7401" max="7401" width="13.7109375" style="16" bestFit="1" customWidth="1"/>
    <col min="7402" max="7402" width="1.7109375" style="16" customWidth="1"/>
    <col min="7403" max="7403" width="13" style="16" bestFit="1" customWidth="1"/>
    <col min="7404" max="7648" width="11.28515625" style="16"/>
    <col min="7649" max="7649" width="61.5703125" style="16" customWidth="1"/>
    <col min="7650" max="7650" width="2.5703125" style="16" customWidth="1"/>
    <col min="7651" max="7651" width="13.7109375" style="16" bestFit="1" customWidth="1"/>
    <col min="7652" max="7652" width="1.7109375" style="16" customWidth="1"/>
    <col min="7653" max="7653" width="14.42578125" style="16" bestFit="1" customWidth="1"/>
    <col min="7654" max="7654" width="1.42578125" style="16" customWidth="1"/>
    <col min="7655" max="7655" width="14.42578125" style="16" bestFit="1" customWidth="1"/>
    <col min="7656" max="7656" width="1.7109375" style="16" customWidth="1"/>
    <col min="7657" max="7657" width="13.7109375" style="16" bestFit="1" customWidth="1"/>
    <col min="7658" max="7658" width="1.7109375" style="16" customWidth="1"/>
    <col min="7659" max="7659" width="13" style="16" bestFit="1" customWidth="1"/>
    <col min="7660" max="7904" width="11.28515625" style="16"/>
    <col min="7905" max="7905" width="61.5703125" style="16" customWidth="1"/>
    <col min="7906" max="7906" width="2.5703125" style="16" customWidth="1"/>
    <col min="7907" max="7907" width="13.7109375" style="16" bestFit="1" customWidth="1"/>
    <col min="7908" max="7908" width="1.7109375" style="16" customWidth="1"/>
    <col min="7909" max="7909" width="14.42578125" style="16" bestFit="1" customWidth="1"/>
    <col min="7910" max="7910" width="1.42578125" style="16" customWidth="1"/>
    <col min="7911" max="7911" width="14.42578125" style="16" bestFit="1" customWidth="1"/>
    <col min="7912" max="7912" width="1.7109375" style="16" customWidth="1"/>
    <col min="7913" max="7913" width="13.7109375" style="16" bestFit="1" customWidth="1"/>
    <col min="7914" max="7914" width="1.7109375" style="16" customWidth="1"/>
    <col min="7915" max="7915" width="13" style="16" bestFit="1" customWidth="1"/>
    <col min="7916" max="8160" width="11.28515625" style="16"/>
    <col min="8161" max="8161" width="61.5703125" style="16" customWidth="1"/>
    <col min="8162" max="8162" width="2.5703125" style="16" customWidth="1"/>
    <col min="8163" max="8163" width="13.7109375" style="16" bestFit="1" customWidth="1"/>
    <col min="8164" max="8164" width="1.7109375" style="16" customWidth="1"/>
    <col min="8165" max="8165" width="14.42578125" style="16" bestFit="1" customWidth="1"/>
    <col min="8166" max="8166" width="1.42578125" style="16" customWidth="1"/>
    <col min="8167" max="8167" width="14.42578125" style="16" bestFit="1" customWidth="1"/>
    <col min="8168" max="8168" width="1.7109375" style="16" customWidth="1"/>
    <col min="8169" max="8169" width="13.7109375" style="16" bestFit="1" customWidth="1"/>
    <col min="8170" max="8170" width="1.7109375" style="16" customWidth="1"/>
    <col min="8171" max="8171" width="13" style="16" bestFit="1" customWidth="1"/>
    <col min="8172" max="8416" width="11.28515625" style="16"/>
    <col min="8417" max="8417" width="61.5703125" style="16" customWidth="1"/>
    <col min="8418" max="8418" width="2.5703125" style="16" customWidth="1"/>
    <col min="8419" max="8419" width="13.7109375" style="16" bestFit="1" customWidth="1"/>
    <col min="8420" max="8420" width="1.7109375" style="16" customWidth="1"/>
    <col min="8421" max="8421" width="14.42578125" style="16" bestFit="1" customWidth="1"/>
    <col min="8422" max="8422" width="1.42578125" style="16" customWidth="1"/>
    <col min="8423" max="8423" width="14.42578125" style="16" bestFit="1" customWidth="1"/>
    <col min="8424" max="8424" width="1.7109375" style="16" customWidth="1"/>
    <col min="8425" max="8425" width="13.7109375" style="16" bestFit="1" customWidth="1"/>
    <col min="8426" max="8426" width="1.7109375" style="16" customWidth="1"/>
    <col min="8427" max="8427" width="13" style="16" bestFit="1" customWidth="1"/>
    <col min="8428" max="8672" width="11.28515625" style="16"/>
    <col min="8673" max="8673" width="61.5703125" style="16" customWidth="1"/>
    <col min="8674" max="8674" width="2.5703125" style="16" customWidth="1"/>
    <col min="8675" max="8675" width="13.7109375" style="16" bestFit="1" customWidth="1"/>
    <col min="8676" max="8676" width="1.7109375" style="16" customWidth="1"/>
    <col min="8677" max="8677" width="14.42578125" style="16" bestFit="1" customWidth="1"/>
    <col min="8678" max="8678" width="1.42578125" style="16" customWidth="1"/>
    <col min="8679" max="8679" width="14.42578125" style="16" bestFit="1" customWidth="1"/>
    <col min="8680" max="8680" width="1.7109375" style="16" customWidth="1"/>
    <col min="8681" max="8681" width="13.7109375" style="16" bestFit="1" customWidth="1"/>
    <col min="8682" max="8682" width="1.7109375" style="16" customWidth="1"/>
    <col min="8683" max="8683" width="13" style="16" bestFit="1" customWidth="1"/>
    <col min="8684" max="8928" width="11.28515625" style="16"/>
    <col min="8929" max="8929" width="61.5703125" style="16" customWidth="1"/>
    <col min="8930" max="8930" width="2.5703125" style="16" customWidth="1"/>
    <col min="8931" max="8931" width="13.7109375" style="16" bestFit="1" customWidth="1"/>
    <col min="8932" max="8932" width="1.7109375" style="16" customWidth="1"/>
    <col min="8933" max="8933" width="14.42578125" style="16" bestFit="1" customWidth="1"/>
    <col min="8934" max="8934" width="1.42578125" style="16" customWidth="1"/>
    <col min="8935" max="8935" width="14.42578125" style="16" bestFit="1" customWidth="1"/>
    <col min="8936" max="8936" width="1.7109375" style="16" customWidth="1"/>
    <col min="8937" max="8937" width="13.7109375" style="16" bestFit="1" customWidth="1"/>
    <col min="8938" max="8938" width="1.7109375" style="16" customWidth="1"/>
    <col min="8939" max="8939" width="13" style="16" bestFit="1" customWidth="1"/>
    <col min="8940" max="9184" width="11.28515625" style="16"/>
    <col min="9185" max="9185" width="61.5703125" style="16" customWidth="1"/>
    <col min="9186" max="9186" width="2.5703125" style="16" customWidth="1"/>
    <col min="9187" max="9187" width="13.7109375" style="16" bestFit="1" customWidth="1"/>
    <col min="9188" max="9188" width="1.7109375" style="16" customWidth="1"/>
    <col min="9189" max="9189" width="14.42578125" style="16" bestFit="1" customWidth="1"/>
    <col min="9190" max="9190" width="1.42578125" style="16" customWidth="1"/>
    <col min="9191" max="9191" width="14.42578125" style="16" bestFit="1" customWidth="1"/>
    <col min="9192" max="9192" width="1.7109375" style="16" customWidth="1"/>
    <col min="9193" max="9193" width="13.7109375" style="16" bestFit="1" customWidth="1"/>
    <col min="9194" max="9194" width="1.7109375" style="16" customWidth="1"/>
    <col min="9195" max="9195" width="13" style="16" bestFit="1" customWidth="1"/>
    <col min="9196" max="9440" width="11.28515625" style="16"/>
    <col min="9441" max="9441" width="61.5703125" style="16" customWidth="1"/>
    <col min="9442" max="9442" width="2.5703125" style="16" customWidth="1"/>
    <col min="9443" max="9443" width="13.7109375" style="16" bestFit="1" customWidth="1"/>
    <col min="9444" max="9444" width="1.7109375" style="16" customWidth="1"/>
    <col min="9445" max="9445" width="14.42578125" style="16" bestFit="1" customWidth="1"/>
    <col min="9446" max="9446" width="1.42578125" style="16" customWidth="1"/>
    <col min="9447" max="9447" width="14.42578125" style="16" bestFit="1" customWidth="1"/>
    <col min="9448" max="9448" width="1.7109375" style="16" customWidth="1"/>
    <col min="9449" max="9449" width="13.7109375" style="16" bestFit="1" customWidth="1"/>
    <col min="9450" max="9450" width="1.7109375" style="16" customWidth="1"/>
    <col min="9451" max="9451" width="13" style="16" bestFit="1" customWidth="1"/>
    <col min="9452" max="9696" width="11.28515625" style="16"/>
    <col min="9697" max="9697" width="61.5703125" style="16" customWidth="1"/>
    <col min="9698" max="9698" width="2.5703125" style="16" customWidth="1"/>
    <col min="9699" max="9699" width="13.7109375" style="16" bestFit="1" customWidth="1"/>
    <col min="9700" max="9700" width="1.7109375" style="16" customWidth="1"/>
    <col min="9701" max="9701" width="14.42578125" style="16" bestFit="1" customWidth="1"/>
    <col min="9702" max="9702" width="1.42578125" style="16" customWidth="1"/>
    <col min="9703" max="9703" width="14.42578125" style="16" bestFit="1" customWidth="1"/>
    <col min="9704" max="9704" width="1.7109375" style="16" customWidth="1"/>
    <col min="9705" max="9705" width="13.7109375" style="16" bestFit="1" customWidth="1"/>
    <col min="9706" max="9706" width="1.7109375" style="16" customWidth="1"/>
    <col min="9707" max="9707" width="13" style="16" bestFit="1" customWidth="1"/>
    <col min="9708" max="9952" width="11.28515625" style="16"/>
    <col min="9953" max="9953" width="61.5703125" style="16" customWidth="1"/>
    <col min="9954" max="9954" width="2.5703125" style="16" customWidth="1"/>
    <col min="9955" max="9955" width="13.7109375" style="16" bestFit="1" customWidth="1"/>
    <col min="9956" max="9956" width="1.7109375" style="16" customWidth="1"/>
    <col min="9957" max="9957" width="14.42578125" style="16" bestFit="1" customWidth="1"/>
    <col min="9958" max="9958" width="1.42578125" style="16" customWidth="1"/>
    <col min="9959" max="9959" width="14.42578125" style="16" bestFit="1" customWidth="1"/>
    <col min="9960" max="9960" width="1.7109375" style="16" customWidth="1"/>
    <col min="9961" max="9961" width="13.7109375" style="16" bestFit="1" customWidth="1"/>
    <col min="9962" max="9962" width="1.7109375" style="16" customWidth="1"/>
    <col min="9963" max="9963" width="13" style="16" bestFit="1" customWidth="1"/>
    <col min="9964" max="10208" width="11.28515625" style="16"/>
    <col min="10209" max="10209" width="61.5703125" style="16" customWidth="1"/>
    <col min="10210" max="10210" width="2.5703125" style="16" customWidth="1"/>
    <col min="10211" max="10211" width="13.7109375" style="16" bestFit="1" customWidth="1"/>
    <col min="10212" max="10212" width="1.7109375" style="16" customWidth="1"/>
    <col min="10213" max="10213" width="14.42578125" style="16" bestFit="1" customWidth="1"/>
    <col min="10214" max="10214" width="1.42578125" style="16" customWidth="1"/>
    <col min="10215" max="10215" width="14.42578125" style="16" bestFit="1" customWidth="1"/>
    <col min="10216" max="10216" width="1.7109375" style="16" customWidth="1"/>
    <col min="10217" max="10217" width="13.7109375" style="16" bestFit="1" customWidth="1"/>
    <col min="10218" max="10218" width="1.7109375" style="16" customWidth="1"/>
    <col min="10219" max="10219" width="13" style="16" bestFit="1" customWidth="1"/>
    <col min="10220" max="10464" width="11.28515625" style="16"/>
    <col min="10465" max="10465" width="61.5703125" style="16" customWidth="1"/>
    <col min="10466" max="10466" width="2.5703125" style="16" customWidth="1"/>
    <col min="10467" max="10467" width="13.7109375" style="16" bestFit="1" customWidth="1"/>
    <col min="10468" max="10468" width="1.7109375" style="16" customWidth="1"/>
    <col min="10469" max="10469" width="14.42578125" style="16" bestFit="1" customWidth="1"/>
    <col min="10470" max="10470" width="1.42578125" style="16" customWidth="1"/>
    <col min="10471" max="10471" width="14.42578125" style="16" bestFit="1" customWidth="1"/>
    <col min="10472" max="10472" width="1.7109375" style="16" customWidth="1"/>
    <col min="10473" max="10473" width="13.7109375" style="16" bestFit="1" customWidth="1"/>
    <col min="10474" max="10474" width="1.7109375" style="16" customWidth="1"/>
    <col min="10475" max="10475" width="13" style="16" bestFit="1" customWidth="1"/>
    <col min="10476" max="10720" width="11.28515625" style="16"/>
    <col min="10721" max="10721" width="61.5703125" style="16" customWidth="1"/>
    <col min="10722" max="10722" width="2.5703125" style="16" customWidth="1"/>
    <col min="10723" max="10723" width="13.7109375" style="16" bestFit="1" customWidth="1"/>
    <col min="10724" max="10724" width="1.7109375" style="16" customWidth="1"/>
    <col min="10725" max="10725" width="14.42578125" style="16" bestFit="1" customWidth="1"/>
    <col min="10726" max="10726" width="1.42578125" style="16" customWidth="1"/>
    <col min="10727" max="10727" width="14.42578125" style="16" bestFit="1" customWidth="1"/>
    <col min="10728" max="10728" width="1.7109375" style="16" customWidth="1"/>
    <col min="10729" max="10729" width="13.7109375" style="16" bestFit="1" customWidth="1"/>
    <col min="10730" max="10730" width="1.7109375" style="16" customWidth="1"/>
    <col min="10731" max="10731" width="13" style="16" bestFit="1" customWidth="1"/>
    <col min="10732" max="10976" width="11.28515625" style="16"/>
    <col min="10977" max="10977" width="61.5703125" style="16" customWidth="1"/>
    <col min="10978" max="10978" width="2.5703125" style="16" customWidth="1"/>
    <col min="10979" max="10979" width="13.7109375" style="16" bestFit="1" customWidth="1"/>
    <col min="10980" max="10980" width="1.7109375" style="16" customWidth="1"/>
    <col min="10981" max="10981" width="14.42578125" style="16" bestFit="1" customWidth="1"/>
    <col min="10982" max="10982" width="1.42578125" style="16" customWidth="1"/>
    <col min="10983" max="10983" width="14.42578125" style="16" bestFit="1" customWidth="1"/>
    <col min="10984" max="10984" width="1.7109375" style="16" customWidth="1"/>
    <col min="10985" max="10985" width="13.7109375" style="16" bestFit="1" customWidth="1"/>
    <col min="10986" max="10986" width="1.7109375" style="16" customWidth="1"/>
    <col min="10987" max="10987" width="13" style="16" bestFit="1" customWidth="1"/>
    <col min="10988" max="11232" width="11.28515625" style="16"/>
    <col min="11233" max="11233" width="61.5703125" style="16" customWidth="1"/>
    <col min="11234" max="11234" width="2.5703125" style="16" customWidth="1"/>
    <col min="11235" max="11235" width="13.7109375" style="16" bestFit="1" customWidth="1"/>
    <col min="11236" max="11236" width="1.7109375" style="16" customWidth="1"/>
    <col min="11237" max="11237" width="14.42578125" style="16" bestFit="1" customWidth="1"/>
    <col min="11238" max="11238" width="1.42578125" style="16" customWidth="1"/>
    <col min="11239" max="11239" width="14.42578125" style="16" bestFit="1" customWidth="1"/>
    <col min="11240" max="11240" width="1.7109375" style="16" customWidth="1"/>
    <col min="11241" max="11241" width="13.7109375" style="16" bestFit="1" customWidth="1"/>
    <col min="11242" max="11242" width="1.7109375" style="16" customWidth="1"/>
    <col min="11243" max="11243" width="13" style="16" bestFit="1" customWidth="1"/>
    <col min="11244" max="11488" width="11.28515625" style="16"/>
    <col min="11489" max="11489" width="61.5703125" style="16" customWidth="1"/>
    <col min="11490" max="11490" width="2.5703125" style="16" customWidth="1"/>
    <col min="11491" max="11491" width="13.7109375" style="16" bestFit="1" customWidth="1"/>
    <col min="11492" max="11492" width="1.7109375" style="16" customWidth="1"/>
    <col min="11493" max="11493" width="14.42578125" style="16" bestFit="1" customWidth="1"/>
    <col min="11494" max="11494" width="1.42578125" style="16" customWidth="1"/>
    <col min="11495" max="11495" width="14.42578125" style="16" bestFit="1" customWidth="1"/>
    <col min="11496" max="11496" width="1.7109375" style="16" customWidth="1"/>
    <col min="11497" max="11497" width="13.7109375" style="16" bestFit="1" customWidth="1"/>
    <col min="11498" max="11498" width="1.7109375" style="16" customWidth="1"/>
    <col min="11499" max="11499" width="13" style="16" bestFit="1" customWidth="1"/>
    <col min="11500" max="11744" width="11.28515625" style="16"/>
    <col min="11745" max="11745" width="61.5703125" style="16" customWidth="1"/>
    <col min="11746" max="11746" width="2.5703125" style="16" customWidth="1"/>
    <col min="11747" max="11747" width="13.7109375" style="16" bestFit="1" customWidth="1"/>
    <col min="11748" max="11748" width="1.7109375" style="16" customWidth="1"/>
    <col min="11749" max="11749" width="14.42578125" style="16" bestFit="1" customWidth="1"/>
    <col min="11750" max="11750" width="1.42578125" style="16" customWidth="1"/>
    <col min="11751" max="11751" width="14.42578125" style="16" bestFit="1" customWidth="1"/>
    <col min="11752" max="11752" width="1.7109375" style="16" customWidth="1"/>
    <col min="11753" max="11753" width="13.7109375" style="16" bestFit="1" customWidth="1"/>
    <col min="11754" max="11754" width="1.7109375" style="16" customWidth="1"/>
    <col min="11755" max="11755" width="13" style="16" bestFit="1" customWidth="1"/>
    <col min="11756" max="12000" width="11.28515625" style="16"/>
    <col min="12001" max="12001" width="61.5703125" style="16" customWidth="1"/>
    <col min="12002" max="12002" width="2.5703125" style="16" customWidth="1"/>
    <col min="12003" max="12003" width="13.7109375" style="16" bestFit="1" customWidth="1"/>
    <col min="12004" max="12004" width="1.7109375" style="16" customWidth="1"/>
    <col min="12005" max="12005" width="14.42578125" style="16" bestFit="1" customWidth="1"/>
    <col min="12006" max="12006" width="1.42578125" style="16" customWidth="1"/>
    <col min="12007" max="12007" width="14.42578125" style="16" bestFit="1" customWidth="1"/>
    <col min="12008" max="12008" width="1.7109375" style="16" customWidth="1"/>
    <col min="12009" max="12009" width="13.7109375" style="16" bestFit="1" customWidth="1"/>
    <col min="12010" max="12010" width="1.7109375" style="16" customWidth="1"/>
    <col min="12011" max="12011" width="13" style="16" bestFit="1" customWidth="1"/>
    <col min="12012" max="12256" width="11.28515625" style="16"/>
    <col min="12257" max="12257" width="61.5703125" style="16" customWidth="1"/>
    <col min="12258" max="12258" width="2.5703125" style="16" customWidth="1"/>
    <col min="12259" max="12259" width="13.7109375" style="16" bestFit="1" customWidth="1"/>
    <col min="12260" max="12260" width="1.7109375" style="16" customWidth="1"/>
    <col min="12261" max="12261" width="14.42578125" style="16" bestFit="1" customWidth="1"/>
    <col min="12262" max="12262" width="1.42578125" style="16" customWidth="1"/>
    <col min="12263" max="12263" width="14.42578125" style="16" bestFit="1" customWidth="1"/>
    <col min="12264" max="12264" width="1.7109375" style="16" customWidth="1"/>
    <col min="12265" max="12265" width="13.7109375" style="16" bestFit="1" customWidth="1"/>
    <col min="12266" max="12266" width="1.7109375" style="16" customWidth="1"/>
    <col min="12267" max="12267" width="13" style="16" bestFit="1" customWidth="1"/>
    <col min="12268" max="12512" width="11.28515625" style="16"/>
    <col min="12513" max="12513" width="61.5703125" style="16" customWidth="1"/>
    <col min="12514" max="12514" width="2.5703125" style="16" customWidth="1"/>
    <col min="12515" max="12515" width="13.7109375" style="16" bestFit="1" customWidth="1"/>
    <col min="12516" max="12516" width="1.7109375" style="16" customWidth="1"/>
    <col min="12517" max="12517" width="14.42578125" style="16" bestFit="1" customWidth="1"/>
    <col min="12518" max="12518" width="1.42578125" style="16" customWidth="1"/>
    <col min="12519" max="12519" width="14.42578125" style="16" bestFit="1" customWidth="1"/>
    <col min="12520" max="12520" width="1.7109375" style="16" customWidth="1"/>
    <col min="12521" max="12521" width="13.7109375" style="16" bestFit="1" customWidth="1"/>
    <col min="12522" max="12522" width="1.7109375" style="16" customWidth="1"/>
    <col min="12523" max="12523" width="13" style="16" bestFit="1" customWidth="1"/>
    <col min="12524" max="12768" width="11.28515625" style="16"/>
    <col min="12769" max="12769" width="61.5703125" style="16" customWidth="1"/>
    <col min="12770" max="12770" width="2.5703125" style="16" customWidth="1"/>
    <col min="12771" max="12771" width="13.7109375" style="16" bestFit="1" customWidth="1"/>
    <col min="12772" max="12772" width="1.7109375" style="16" customWidth="1"/>
    <col min="12773" max="12773" width="14.42578125" style="16" bestFit="1" customWidth="1"/>
    <col min="12774" max="12774" width="1.42578125" style="16" customWidth="1"/>
    <col min="12775" max="12775" width="14.42578125" style="16" bestFit="1" customWidth="1"/>
    <col min="12776" max="12776" width="1.7109375" style="16" customWidth="1"/>
    <col min="12777" max="12777" width="13.7109375" style="16" bestFit="1" customWidth="1"/>
    <col min="12778" max="12778" width="1.7109375" style="16" customWidth="1"/>
    <col min="12779" max="12779" width="13" style="16" bestFit="1" customWidth="1"/>
    <col min="12780" max="13024" width="11.28515625" style="16"/>
    <col min="13025" max="13025" width="61.5703125" style="16" customWidth="1"/>
    <col min="13026" max="13026" width="2.5703125" style="16" customWidth="1"/>
    <col min="13027" max="13027" width="13.7109375" style="16" bestFit="1" customWidth="1"/>
    <col min="13028" max="13028" width="1.7109375" style="16" customWidth="1"/>
    <col min="13029" max="13029" width="14.42578125" style="16" bestFit="1" customWidth="1"/>
    <col min="13030" max="13030" width="1.42578125" style="16" customWidth="1"/>
    <col min="13031" max="13031" width="14.42578125" style="16" bestFit="1" customWidth="1"/>
    <col min="13032" max="13032" width="1.7109375" style="16" customWidth="1"/>
    <col min="13033" max="13033" width="13.7109375" style="16" bestFit="1" customWidth="1"/>
    <col min="13034" max="13034" width="1.7109375" style="16" customWidth="1"/>
    <col min="13035" max="13035" width="13" style="16" bestFit="1" customWidth="1"/>
    <col min="13036" max="13280" width="11.28515625" style="16"/>
    <col min="13281" max="13281" width="61.5703125" style="16" customWidth="1"/>
    <col min="13282" max="13282" width="2.5703125" style="16" customWidth="1"/>
    <col min="13283" max="13283" width="13.7109375" style="16" bestFit="1" customWidth="1"/>
    <col min="13284" max="13284" width="1.7109375" style="16" customWidth="1"/>
    <col min="13285" max="13285" width="14.42578125" style="16" bestFit="1" customWidth="1"/>
    <col min="13286" max="13286" width="1.42578125" style="16" customWidth="1"/>
    <col min="13287" max="13287" width="14.42578125" style="16" bestFit="1" customWidth="1"/>
    <col min="13288" max="13288" width="1.7109375" style="16" customWidth="1"/>
    <col min="13289" max="13289" width="13.7109375" style="16" bestFit="1" customWidth="1"/>
    <col min="13290" max="13290" width="1.7109375" style="16" customWidth="1"/>
    <col min="13291" max="13291" width="13" style="16" bestFit="1" customWidth="1"/>
    <col min="13292" max="13536" width="11.28515625" style="16"/>
    <col min="13537" max="13537" width="61.5703125" style="16" customWidth="1"/>
    <col min="13538" max="13538" width="2.5703125" style="16" customWidth="1"/>
    <col min="13539" max="13539" width="13.7109375" style="16" bestFit="1" customWidth="1"/>
    <col min="13540" max="13540" width="1.7109375" style="16" customWidth="1"/>
    <col min="13541" max="13541" width="14.42578125" style="16" bestFit="1" customWidth="1"/>
    <col min="13542" max="13542" width="1.42578125" style="16" customWidth="1"/>
    <col min="13543" max="13543" width="14.42578125" style="16" bestFit="1" customWidth="1"/>
    <col min="13544" max="13544" width="1.7109375" style="16" customWidth="1"/>
    <col min="13545" max="13545" width="13.7109375" style="16" bestFit="1" customWidth="1"/>
    <col min="13546" max="13546" width="1.7109375" style="16" customWidth="1"/>
    <col min="13547" max="13547" width="13" style="16" bestFit="1" customWidth="1"/>
    <col min="13548" max="13792" width="11.28515625" style="16"/>
    <col min="13793" max="13793" width="61.5703125" style="16" customWidth="1"/>
    <col min="13794" max="13794" width="2.5703125" style="16" customWidth="1"/>
    <col min="13795" max="13795" width="13.7109375" style="16" bestFit="1" customWidth="1"/>
    <col min="13796" max="13796" width="1.7109375" style="16" customWidth="1"/>
    <col min="13797" max="13797" width="14.42578125" style="16" bestFit="1" customWidth="1"/>
    <col min="13798" max="13798" width="1.42578125" style="16" customWidth="1"/>
    <col min="13799" max="13799" width="14.42578125" style="16" bestFit="1" customWidth="1"/>
    <col min="13800" max="13800" width="1.7109375" style="16" customWidth="1"/>
    <col min="13801" max="13801" width="13.7109375" style="16" bestFit="1" customWidth="1"/>
    <col min="13802" max="13802" width="1.7109375" style="16" customWidth="1"/>
    <col min="13803" max="13803" width="13" style="16" bestFit="1" customWidth="1"/>
    <col min="13804" max="14048" width="11.28515625" style="16"/>
    <col min="14049" max="14049" width="61.5703125" style="16" customWidth="1"/>
    <col min="14050" max="14050" width="2.5703125" style="16" customWidth="1"/>
    <col min="14051" max="14051" width="13.7109375" style="16" bestFit="1" customWidth="1"/>
    <col min="14052" max="14052" width="1.7109375" style="16" customWidth="1"/>
    <col min="14053" max="14053" width="14.42578125" style="16" bestFit="1" customWidth="1"/>
    <col min="14054" max="14054" width="1.42578125" style="16" customWidth="1"/>
    <col min="14055" max="14055" width="14.42578125" style="16" bestFit="1" customWidth="1"/>
    <col min="14056" max="14056" width="1.7109375" style="16" customWidth="1"/>
    <col min="14057" max="14057" width="13.7109375" style="16" bestFit="1" customWidth="1"/>
    <col min="14058" max="14058" width="1.7109375" style="16" customWidth="1"/>
    <col min="14059" max="14059" width="13" style="16" bestFit="1" customWidth="1"/>
    <col min="14060" max="14304" width="11.28515625" style="16"/>
    <col min="14305" max="14305" width="61.5703125" style="16" customWidth="1"/>
    <col min="14306" max="14306" width="2.5703125" style="16" customWidth="1"/>
    <col min="14307" max="14307" width="13.7109375" style="16" bestFit="1" customWidth="1"/>
    <col min="14308" max="14308" width="1.7109375" style="16" customWidth="1"/>
    <col min="14309" max="14309" width="14.42578125" style="16" bestFit="1" customWidth="1"/>
    <col min="14310" max="14310" width="1.42578125" style="16" customWidth="1"/>
    <col min="14311" max="14311" width="14.42578125" style="16" bestFit="1" customWidth="1"/>
    <col min="14312" max="14312" width="1.7109375" style="16" customWidth="1"/>
    <col min="14313" max="14313" width="13.7109375" style="16" bestFit="1" customWidth="1"/>
    <col min="14314" max="14314" width="1.7109375" style="16" customWidth="1"/>
    <col min="14315" max="14315" width="13" style="16" bestFit="1" customWidth="1"/>
    <col min="14316" max="14560" width="11.28515625" style="16"/>
    <col min="14561" max="14561" width="61.5703125" style="16" customWidth="1"/>
    <col min="14562" max="14562" width="2.5703125" style="16" customWidth="1"/>
    <col min="14563" max="14563" width="13.7109375" style="16" bestFit="1" customWidth="1"/>
    <col min="14564" max="14564" width="1.7109375" style="16" customWidth="1"/>
    <col min="14565" max="14565" width="14.42578125" style="16" bestFit="1" customWidth="1"/>
    <col min="14566" max="14566" width="1.42578125" style="16" customWidth="1"/>
    <col min="14567" max="14567" width="14.42578125" style="16" bestFit="1" customWidth="1"/>
    <col min="14568" max="14568" width="1.7109375" style="16" customWidth="1"/>
    <col min="14569" max="14569" width="13.7109375" style="16" bestFit="1" customWidth="1"/>
    <col min="14570" max="14570" width="1.7109375" style="16" customWidth="1"/>
    <col min="14571" max="14571" width="13" style="16" bestFit="1" customWidth="1"/>
    <col min="14572" max="14816" width="11.28515625" style="16"/>
    <col min="14817" max="14817" width="61.5703125" style="16" customWidth="1"/>
    <col min="14818" max="14818" width="2.5703125" style="16" customWidth="1"/>
    <col min="14819" max="14819" width="13.7109375" style="16" bestFit="1" customWidth="1"/>
    <col min="14820" max="14820" width="1.7109375" style="16" customWidth="1"/>
    <col min="14821" max="14821" width="14.42578125" style="16" bestFit="1" customWidth="1"/>
    <col min="14822" max="14822" width="1.42578125" style="16" customWidth="1"/>
    <col min="14823" max="14823" width="14.42578125" style="16" bestFit="1" customWidth="1"/>
    <col min="14824" max="14824" width="1.7109375" style="16" customWidth="1"/>
    <col min="14825" max="14825" width="13.7109375" style="16" bestFit="1" customWidth="1"/>
    <col min="14826" max="14826" width="1.7109375" style="16" customWidth="1"/>
    <col min="14827" max="14827" width="13" style="16" bestFit="1" customWidth="1"/>
    <col min="14828" max="15072" width="11.28515625" style="16"/>
    <col min="15073" max="15073" width="61.5703125" style="16" customWidth="1"/>
    <col min="15074" max="15074" width="2.5703125" style="16" customWidth="1"/>
    <col min="15075" max="15075" width="13.7109375" style="16" bestFit="1" customWidth="1"/>
    <col min="15076" max="15076" width="1.7109375" style="16" customWidth="1"/>
    <col min="15077" max="15077" width="14.42578125" style="16" bestFit="1" customWidth="1"/>
    <col min="15078" max="15078" width="1.42578125" style="16" customWidth="1"/>
    <col min="15079" max="15079" width="14.42578125" style="16" bestFit="1" customWidth="1"/>
    <col min="15080" max="15080" width="1.7109375" style="16" customWidth="1"/>
    <col min="15081" max="15081" width="13.7109375" style="16" bestFit="1" customWidth="1"/>
    <col min="15082" max="15082" width="1.7109375" style="16" customWidth="1"/>
    <col min="15083" max="15083" width="13" style="16" bestFit="1" customWidth="1"/>
    <col min="15084" max="15328" width="11.28515625" style="16"/>
    <col min="15329" max="15329" width="61.5703125" style="16" customWidth="1"/>
    <col min="15330" max="15330" width="2.5703125" style="16" customWidth="1"/>
    <col min="15331" max="15331" width="13.7109375" style="16" bestFit="1" customWidth="1"/>
    <col min="15332" max="15332" width="1.7109375" style="16" customWidth="1"/>
    <col min="15333" max="15333" width="14.42578125" style="16" bestFit="1" customWidth="1"/>
    <col min="15334" max="15334" width="1.42578125" style="16" customWidth="1"/>
    <col min="15335" max="15335" width="14.42578125" style="16" bestFit="1" customWidth="1"/>
    <col min="15336" max="15336" width="1.7109375" style="16" customWidth="1"/>
    <col min="15337" max="15337" width="13.7109375" style="16" bestFit="1" customWidth="1"/>
    <col min="15338" max="15338" width="1.7109375" style="16" customWidth="1"/>
    <col min="15339" max="15339" width="13" style="16" bestFit="1" customWidth="1"/>
    <col min="15340" max="15584" width="11.28515625" style="16"/>
    <col min="15585" max="15585" width="61.5703125" style="16" customWidth="1"/>
    <col min="15586" max="15586" width="2.5703125" style="16" customWidth="1"/>
    <col min="15587" max="15587" width="13.7109375" style="16" bestFit="1" customWidth="1"/>
    <col min="15588" max="15588" width="1.7109375" style="16" customWidth="1"/>
    <col min="15589" max="15589" width="14.42578125" style="16" bestFit="1" customWidth="1"/>
    <col min="15590" max="15590" width="1.42578125" style="16" customWidth="1"/>
    <col min="15591" max="15591" width="14.42578125" style="16" bestFit="1" customWidth="1"/>
    <col min="15592" max="15592" width="1.7109375" style="16" customWidth="1"/>
    <col min="15593" max="15593" width="13.7109375" style="16" bestFit="1" customWidth="1"/>
    <col min="15594" max="15594" width="1.7109375" style="16" customWidth="1"/>
    <col min="15595" max="15595" width="13" style="16" bestFit="1" customWidth="1"/>
    <col min="15596" max="15840" width="11.28515625" style="16"/>
    <col min="15841" max="15841" width="61.5703125" style="16" customWidth="1"/>
    <col min="15842" max="15842" width="2.5703125" style="16" customWidth="1"/>
    <col min="15843" max="15843" width="13.7109375" style="16" bestFit="1" customWidth="1"/>
    <col min="15844" max="15844" width="1.7109375" style="16" customWidth="1"/>
    <col min="15845" max="15845" width="14.42578125" style="16" bestFit="1" customWidth="1"/>
    <col min="15846" max="15846" width="1.42578125" style="16" customWidth="1"/>
    <col min="15847" max="15847" width="14.42578125" style="16" bestFit="1" customWidth="1"/>
    <col min="15848" max="15848" width="1.7109375" style="16" customWidth="1"/>
    <col min="15849" max="15849" width="13.7109375" style="16" bestFit="1" customWidth="1"/>
    <col min="15850" max="15850" width="1.7109375" style="16" customWidth="1"/>
    <col min="15851" max="15851" width="13" style="16" bestFit="1" customWidth="1"/>
    <col min="15852" max="16096" width="11.28515625" style="16"/>
    <col min="16097" max="16097" width="61.5703125" style="16" customWidth="1"/>
    <col min="16098" max="16098" width="2.5703125" style="16" customWidth="1"/>
    <col min="16099" max="16099" width="13.7109375" style="16" bestFit="1" customWidth="1"/>
    <col min="16100" max="16100" width="1.7109375" style="16" customWidth="1"/>
    <col min="16101" max="16101" width="14.42578125" style="16" bestFit="1" customWidth="1"/>
    <col min="16102" max="16102" width="1.42578125" style="16" customWidth="1"/>
    <col min="16103" max="16103" width="14.42578125" style="16" bestFit="1" customWidth="1"/>
    <col min="16104" max="16104" width="1.7109375" style="16" customWidth="1"/>
    <col min="16105" max="16105" width="13.7109375" style="16" bestFit="1" customWidth="1"/>
    <col min="16106" max="16106" width="1.7109375" style="16" customWidth="1"/>
    <col min="16107" max="16107" width="13" style="16" bestFit="1" customWidth="1"/>
    <col min="16108" max="16384" width="11.28515625" style="16"/>
  </cols>
  <sheetData>
    <row r="1" spans="1:10" ht="12.95" customHeight="1">
      <c r="A1" s="450" t="s">
        <v>117</v>
      </c>
      <c r="B1" s="450"/>
      <c r="C1" s="450"/>
      <c r="D1" s="450"/>
      <c r="E1" s="450"/>
      <c r="F1" s="450"/>
      <c r="G1" s="450"/>
      <c r="H1" s="450"/>
      <c r="I1" s="450"/>
      <c r="J1" s="450"/>
    </row>
    <row r="2" spans="1:10" ht="12.95" customHeight="1">
      <c r="A2" s="454" t="s">
        <v>178</v>
      </c>
      <c r="B2" s="454"/>
      <c r="C2" s="454"/>
      <c r="D2" s="454"/>
      <c r="E2" s="454"/>
      <c r="F2" s="454"/>
      <c r="G2" s="454"/>
      <c r="H2" s="454"/>
      <c r="I2" s="454"/>
      <c r="J2" s="454"/>
    </row>
    <row r="3" spans="1:10" ht="12.95" customHeight="1">
      <c r="A3" s="454" t="s">
        <v>5</v>
      </c>
      <c r="B3" s="454"/>
      <c r="C3" s="454"/>
      <c r="D3" s="454"/>
      <c r="E3" s="454"/>
      <c r="F3" s="454"/>
      <c r="G3" s="454"/>
      <c r="H3" s="454"/>
      <c r="I3" s="454"/>
      <c r="J3" s="454"/>
    </row>
    <row r="4" spans="1:10" s="1" customFormat="1">
      <c r="A4" s="453"/>
      <c r="B4" s="453"/>
      <c r="C4" s="453"/>
      <c r="D4" s="453"/>
      <c r="E4" s="453"/>
      <c r="F4" s="453"/>
      <c r="G4" s="453"/>
      <c r="H4" s="203"/>
      <c r="I4" s="203"/>
      <c r="J4" s="203"/>
    </row>
    <row r="5" spans="1:10" ht="12.95" customHeight="1">
      <c r="A5" s="361"/>
      <c r="B5" s="192"/>
      <c r="C5" s="203"/>
      <c r="D5" s="192"/>
      <c r="E5" s="203"/>
      <c r="F5" s="192"/>
      <c r="G5" s="157"/>
      <c r="H5" s="355"/>
      <c r="I5" s="355"/>
      <c r="J5" s="355"/>
    </row>
    <row r="6" spans="1:10">
      <c r="A6" s="362"/>
      <c r="B6" s="452" t="s">
        <v>57</v>
      </c>
      <c r="C6" s="452"/>
      <c r="D6" s="452"/>
      <c r="E6" s="452"/>
      <c r="F6" s="452"/>
      <c r="G6" s="363"/>
      <c r="H6" s="451" t="s">
        <v>140</v>
      </c>
      <c r="I6" s="451"/>
      <c r="J6" s="451"/>
    </row>
    <row r="7" spans="1:10">
      <c r="A7" s="200"/>
      <c r="B7" s="157" t="s">
        <v>131</v>
      </c>
      <c r="C7" s="205"/>
      <c r="D7" s="157" t="s">
        <v>134</v>
      </c>
      <c r="E7" s="205"/>
      <c r="F7" s="157" t="s">
        <v>131</v>
      </c>
      <c r="G7" s="120"/>
      <c r="H7" s="157" t="s">
        <v>131</v>
      </c>
      <c r="I7" s="107"/>
      <c r="J7" s="157" t="s">
        <v>131</v>
      </c>
    </row>
    <row r="8" spans="1:10">
      <c r="A8" s="200"/>
      <c r="B8" s="221">
        <v>2016</v>
      </c>
      <c r="C8" s="364"/>
      <c r="D8" s="221">
        <v>2016</v>
      </c>
      <c r="E8" s="364"/>
      <c r="F8" s="221">
        <v>2015</v>
      </c>
      <c r="G8" s="120"/>
      <c r="H8" s="221">
        <f>B8</f>
        <v>2016</v>
      </c>
      <c r="I8" s="365"/>
      <c r="J8" s="221">
        <f>F8</f>
        <v>2015</v>
      </c>
    </row>
    <row r="9" spans="1:10" s="89" customFormat="1" ht="15">
      <c r="A9" s="115" t="s">
        <v>58</v>
      </c>
      <c r="B9" s="366" t="s">
        <v>2</v>
      </c>
      <c r="C9" s="107"/>
      <c r="D9" s="366" t="s">
        <v>2</v>
      </c>
      <c r="E9" s="107"/>
      <c r="F9" s="366" t="s">
        <v>2</v>
      </c>
      <c r="G9" s="120"/>
      <c r="H9" s="366" t="s">
        <v>2</v>
      </c>
      <c r="I9" s="238"/>
      <c r="J9" s="355"/>
    </row>
    <row r="10" spans="1:10" ht="17.25" customHeight="1">
      <c r="A10" s="200" t="s">
        <v>60</v>
      </c>
      <c r="B10" s="143">
        <f>'Detailed Revenue'!C10+'Detailed Revenue'!C16+'Detailed Revenue'!C22+'Detailed Revenue'!C28</f>
        <v>594</v>
      </c>
      <c r="C10" s="107"/>
      <c r="D10" s="143">
        <f>'Detailed Revenue'!E10+'Detailed Revenue'!E16+'Detailed Revenue'!E22+'Detailed Revenue'!E28</f>
        <v>557</v>
      </c>
      <c r="E10" s="107"/>
      <c r="F10" s="143">
        <f>'Detailed Revenue'!G10+'Detailed Revenue'!G16+'Detailed Revenue'!G22+'Detailed Revenue'!G28</f>
        <v>524</v>
      </c>
      <c r="G10" s="143"/>
      <c r="H10" s="143">
        <f>'Detailed Revenue'!I10+'Detailed Revenue'!I16+'Detailed Revenue'!I22+'Detailed Revenue'!I28</f>
        <v>2255</v>
      </c>
      <c r="I10" s="143"/>
      <c r="J10" s="143">
        <f>'Detailed Revenue'!K10+'Detailed Revenue'!K16+'Detailed Revenue'!K22+'Detailed Revenue'!K28</f>
        <v>2084</v>
      </c>
    </row>
    <row r="11" spans="1:10" ht="17.25" customHeight="1">
      <c r="A11" s="158" t="s">
        <v>90</v>
      </c>
      <c r="B11" s="238"/>
      <c r="C11" s="237"/>
      <c r="D11" s="238"/>
      <c r="E11" s="237"/>
      <c r="F11" s="238"/>
      <c r="G11" s="140"/>
      <c r="H11" s="238"/>
      <c r="I11" s="238"/>
      <c r="J11" s="238"/>
    </row>
    <row r="12" spans="1:10" ht="17.25" customHeight="1">
      <c r="A12" s="367" t="s">
        <v>6</v>
      </c>
      <c r="B12" s="275">
        <f>'Detailed Revenue'!C12+'Detailed Revenue'!C18+'Detailed Revenue'!C24</f>
        <v>-286</v>
      </c>
      <c r="C12" s="237"/>
      <c r="D12" s="275">
        <f>'Detailed Revenue'!E12+'Detailed Revenue'!E18+'Detailed Revenue'!E24</f>
        <v>-265</v>
      </c>
      <c r="E12" s="237"/>
      <c r="F12" s="275">
        <f>'Detailed Revenue'!G12+'Detailed Revenue'!G18+'Detailed Revenue'!G24</f>
        <v>-249</v>
      </c>
      <c r="G12" s="275"/>
      <c r="H12" s="275">
        <f>'Detailed Revenue'!I12+'Detailed Revenue'!I18+'Detailed Revenue'!I24</f>
        <v>-1092</v>
      </c>
      <c r="I12" s="275"/>
      <c r="J12" s="275">
        <f>'Detailed Revenue'!K12+'Detailed Revenue'!K18+'Detailed Revenue'!K24</f>
        <v>-983</v>
      </c>
    </row>
    <row r="13" spans="1:10" ht="17.25" customHeight="1">
      <c r="A13" s="200" t="s">
        <v>7</v>
      </c>
      <c r="B13" s="240">
        <f>'Detailed Revenue'!C13+'Detailed Revenue'!C19+'Detailed Revenue'!C25</f>
        <v>-88</v>
      </c>
      <c r="C13" s="237"/>
      <c r="D13" s="240">
        <f>'Detailed Revenue'!E13+'Detailed Revenue'!E19+'Detailed Revenue'!E25</f>
        <v>-79</v>
      </c>
      <c r="E13" s="237"/>
      <c r="F13" s="240">
        <f>'Detailed Revenue'!G13+'Detailed Revenue'!G19+'Detailed Revenue'!G25</f>
        <v>-80</v>
      </c>
      <c r="G13" s="275"/>
      <c r="H13" s="240">
        <f>'Detailed Revenue'!I13+'Detailed Revenue'!I19+'Detailed Revenue'!I25</f>
        <v>-336</v>
      </c>
      <c r="I13" s="275"/>
      <c r="J13" s="240">
        <f>'Detailed Revenue'!K13+'Detailed Revenue'!K19+'Detailed Revenue'!K25</f>
        <v>-330</v>
      </c>
    </row>
    <row r="14" spans="1:10" ht="17.25" customHeight="1">
      <c r="A14" s="367" t="s">
        <v>95</v>
      </c>
      <c r="B14" s="193">
        <f>B10+SUM(B12:B13)</f>
        <v>220</v>
      </c>
      <c r="C14" s="107"/>
      <c r="D14" s="193">
        <f>D10+SUM(D12:D13)</f>
        <v>213</v>
      </c>
      <c r="E14" s="107"/>
      <c r="F14" s="193">
        <f>F10+SUM(F12:F13)</f>
        <v>195</v>
      </c>
      <c r="G14" s="120"/>
      <c r="H14" s="193">
        <f>H10+SUM(H12:H13)</f>
        <v>827</v>
      </c>
      <c r="I14" s="238"/>
      <c r="J14" s="193">
        <f>J10+SUM(J12:J13)</f>
        <v>771</v>
      </c>
    </row>
    <row r="15" spans="1:10" ht="17.25" customHeight="1">
      <c r="A15" s="368"/>
      <c r="B15" s="193"/>
      <c r="C15" s="107"/>
      <c r="D15" s="193"/>
      <c r="E15" s="107"/>
      <c r="F15" s="193"/>
      <c r="G15" s="120"/>
      <c r="H15" s="193"/>
      <c r="I15" s="238"/>
      <c r="J15" s="193"/>
    </row>
    <row r="16" spans="1:10" ht="17.25" customHeight="1">
      <c r="A16" s="200" t="s">
        <v>146</v>
      </c>
      <c r="B16" s="275">
        <f>'Detailed Revenue'!C36</f>
        <v>167</v>
      </c>
      <c r="C16" s="107"/>
      <c r="D16" s="275">
        <f>'Detailed Revenue'!E36</f>
        <v>162</v>
      </c>
      <c r="E16" s="107"/>
      <c r="F16" s="275">
        <f>'Detailed Revenue'!G36</f>
        <v>143</v>
      </c>
      <c r="G16" s="275"/>
      <c r="H16" s="275">
        <f>'Detailed Revenue'!I36</f>
        <v>635</v>
      </c>
      <c r="I16" s="275"/>
      <c r="J16" s="275">
        <f>'Detailed Revenue'!K36</f>
        <v>562</v>
      </c>
    </row>
    <row r="17" spans="1:10" ht="17.25" customHeight="1">
      <c r="A17" s="200" t="s">
        <v>61</v>
      </c>
      <c r="B17" s="275">
        <f>'Detailed Revenue'!C42</f>
        <v>135</v>
      </c>
      <c r="C17" s="107"/>
      <c r="D17" s="275">
        <f>'Detailed Revenue'!E42</f>
        <v>137</v>
      </c>
      <c r="E17" s="107"/>
      <c r="F17" s="275">
        <f>'Detailed Revenue'!G42</f>
        <v>127</v>
      </c>
      <c r="G17" s="275"/>
      <c r="H17" s="275">
        <f>'Detailed Revenue'!I42</f>
        <v>540</v>
      </c>
      <c r="I17" s="275"/>
      <c r="J17" s="275">
        <f>'Detailed Revenue'!K42</f>
        <v>512</v>
      </c>
    </row>
    <row r="18" spans="1:10" ht="17.25" customHeight="1">
      <c r="A18" s="200" t="s">
        <v>147</v>
      </c>
      <c r="B18" s="240">
        <f>'Detailed Revenue'!C44</f>
        <v>77</v>
      </c>
      <c r="C18" s="107"/>
      <c r="D18" s="240">
        <f>'Detailed Revenue'!E44</f>
        <v>73</v>
      </c>
      <c r="E18" s="107"/>
      <c r="F18" s="240">
        <f>'Detailed Revenue'!G44</f>
        <v>71</v>
      </c>
      <c r="G18" s="275"/>
      <c r="H18" s="240">
        <f>'Detailed Revenue'!I44</f>
        <v>275</v>
      </c>
      <c r="I18" s="275"/>
      <c r="J18" s="240">
        <f>'Detailed Revenue'!K44</f>
        <v>245</v>
      </c>
    </row>
    <row r="19" spans="1:10" s="9" customFormat="1" ht="17.25" customHeight="1">
      <c r="A19" s="369"/>
      <c r="B19" s="194"/>
      <c r="C19" s="237"/>
      <c r="D19" s="194"/>
      <c r="E19" s="237"/>
      <c r="F19" s="194"/>
      <c r="G19" s="140"/>
      <c r="H19" s="194"/>
      <c r="I19" s="370"/>
      <c r="J19" s="194"/>
    </row>
    <row r="20" spans="1:10" s="9" customFormat="1" ht="17.25" customHeight="1">
      <c r="A20" s="115" t="s">
        <v>124</v>
      </c>
      <c r="B20" s="240">
        <f>+B14+B17+B18+B16</f>
        <v>599</v>
      </c>
      <c r="C20" s="237"/>
      <c r="D20" s="240">
        <f>+D14+D17+D18+D16</f>
        <v>585</v>
      </c>
      <c r="E20" s="237"/>
      <c r="F20" s="240">
        <f>+F14+F17+F18+F16</f>
        <v>536</v>
      </c>
      <c r="G20" s="140"/>
      <c r="H20" s="240">
        <f>+H14+H17+H18+H16</f>
        <v>2277</v>
      </c>
      <c r="I20" s="370"/>
      <c r="J20" s="240">
        <f>+J14+J17+J18+J16</f>
        <v>2090</v>
      </c>
    </row>
    <row r="21" spans="1:10" s="9" customFormat="1" ht="17.25" customHeight="1">
      <c r="A21" s="115"/>
      <c r="B21" s="275"/>
      <c r="C21" s="237"/>
      <c r="D21" s="275"/>
      <c r="E21" s="237"/>
      <c r="F21" s="275"/>
      <c r="G21" s="140"/>
      <c r="H21" s="115"/>
      <c r="I21" s="370"/>
      <c r="J21" s="115"/>
    </row>
    <row r="22" spans="1:10" ht="17.25" customHeight="1">
      <c r="A22" s="115" t="s">
        <v>59</v>
      </c>
      <c r="B22" s="195"/>
      <c r="C22" s="371"/>
      <c r="D22" s="195"/>
      <c r="E22" s="371"/>
      <c r="F22" s="195"/>
      <c r="G22" s="372"/>
      <c r="H22" s="355"/>
      <c r="I22" s="238"/>
      <c r="J22" s="355"/>
    </row>
    <row r="23" spans="1:10" ht="17.25" customHeight="1">
      <c r="A23" s="200" t="s">
        <v>8</v>
      </c>
      <c r="B23" s="196">
        <v>180</v>
      </c>
      <c r="C23" s="371"/>
      <c r="D23" s="196">
        <v>168</v>
      </c>
      <c r="E23" s="371"/>
      <c r="F23" s="196">
        <v>149</v>
      </c>
      <c r="G23" s="372"/>
      <c r="H23" s="179">
        <v>664</v>
      </c>
      <c r="I23" s="238"/>
      <c r="J23" s="179">
        <v>590</v>
      </c>
    </row>
    <row r="24" spans="1:10" ht="17.25" customHeight="1">
      <c r="A24" s="200" t="s">
        <v>11</v>
      </c>
      <c r="B24" s="196">
        <v>43</v>
      </c>
      <c r="C24" s="107"/>
      <c r="D24" s="196">
        <v>40</v>
      </c>
      <c r="E24" s="107"/>
      <c r="F24" s="196">
        <v>39</v>
      </c>
      <c r="G24" s="120"/>
      <c r="H24" s="179">
        <v>153</v>
      </c>
      <c r="I24" s="238"/>
      <c r="J24" s="179">
        <v>148</v>
      </c>
    </row>
    <row r="25" spans="1:10" ht="17.25" customHeight="1">
      <c r="A25" s="200" t="s">
        <v>12</v>
      </c>
      <c r="B25" s="196">
        <v>31</v>
      </c>
      <c r="C25" s="107"/>
      <c r="D25" s="196">
        <v>28</v>
      </c>
      <c r="E25" s="107"/>
      <c r="F25" s="196">
        <v>26</v>
      </c>
      <c r="G25" s="120"/>
      <c r="H25" s="179">
        <v>111</v>
      </c>
      <c r="I25" s="238"/>
      <c r="J25" s="179">
        <v>107</v>
      </c>
    </row>
    <row r="26" spans="1:10" ht="17.25" customHeight="1">
      <c r="A26" s="200" t="s">
        <v>13</v>
      </c>
      <c r="B26" s="196">
        <v>24</v>
      </c>
      <c r="C26" s="107"/>
      <c r="D26" s="196">
        <v>23</v>
      </c>
      <c r="E26" s="107"/>
      <c r="F26" s="196">
        <v>22</v>
      </c>
      <c r="G26" s="120"/>
      <c r="H26" s="179">
        <v>86</v>
      </c>
      <c r="I26" s="238"/>
      <c r="J26" s="179">
        <v>85</v>
      </c>
    </row>
    <row r="27" spans="1:10" s="89" customFormat="1" ht="17.25" customHeight="1">
      <c r="A27" s="200" t="s">
        <v>16</v>
      </c>
      <c r="B27" s="196">
        <v>22</v>
      </c>
      <c r="C27" s="107"/>
      <c r="D27" s="196">
        <v>19</v>
      </c>
      <c r="E27" s="107"/>
      <c r="F27" s="196">
        <v>-12</v>
      </c>
      <c r="G27" s="120"/>
      <c r="H27" s="179">
        <v>72</v>
      </c>
      <c r="I27" s="238"/>
      <c r="J27" s="179">
        <v>65</v>
      </c>
    </row>
    <row r="28" spans="1:10" ht="17.25" customHeight="1">
      <c r="A28" s="200" t="s">
        <v>9</v>
      </c>
      <c r="B28" s="196">
        <v>7</v>
      </c>
      <c r="C28" s="107"/>
      <c r="D28" s="196">
        <v>8</v>
      </c>
      <c r="E28" s="107"/>
      <c r="F28" s="196">
        <v>9</v>
      </c>
      <c r="G28" s="120"/>
      <c r="H28" s="179">
        <v>30</v>
      </c>
      <c r="I28" s="238"/>
      <c r="J28" s="179">
        <v>28</v>
      </c>
    </row>
    <row r="29" spans="1:10" ht="17.25" customHeight="1">
      <c r="A29" s="200" t="s">
        <v>10</v>
      </c>
      <c r="B29" s="196">
        <v>45</v>
      </c>
      <c r="C29" s="107"/>
      <c r="D29" s="196">
        <v>46</v>
      </c>
      <c r="E29" s="107"/>
      <c r="F29" s="196">
        <v>35</v>
      </c>
      <c r="G29" s="120"/>
      <c r="H29" s="179">
        <v>170</v>
      </c>
      <c r="I29" s="238"/>
      <c r="J29" s="179">
        <v>138</v>
      </c>
    </row>
    <row r="30" spans="1:10" ht="17.25" customHeight="1">
      <c r="A30" s="200" t="s">
        <v>14</v>
      </c>
      <c r="B30" s="196">
        <v>14</v>
      </c>
      <c r="C30" s="107"/>
      <c r="D30" s="196">
        <v>8</v>
      </c>
      <c r="E30" s="107"/>
      <c r="F30" s="196">
        <v>6</v>
      </c>
      <c r="G30" s="120"/>
      <c r="H30" s="179">
        <v>35</v>
      </c>
      <c r="I30" s="238"/>
      <c r="J30" s="179">
        <v>27</v>
      </c>
    </row>
    <row r="31" spans="1:10" ht="17.25" customHeight="1">
      <c r="A31" s="200" t="s">
        <v>15</v>
      </c>
      <c r="B31" s="196">
        <v>20</v>
      </c>
      <c r="C31" s="107"/>
      <c r="D31" s="196">
        <v>12</v>
      </c>
      <c r="E31" s="107"/>
      <c r="F31" s="196">
        <v>4</v>
      </c>
      <c r="G31" s="120"/>
      <c r="H31" s="179">
        <v>76</v>
      </c>
      <c r="I31" s="238"/>
      <c r="J31" s="179">
        <v>10</v>
      </c>
    </row>
    <row r="32" spans="1:10" s="89" customFormat="1" ht="17.25" customHeight="1">
      <c r="A32" s="200" t="s">
        <v>107</v>
      </c>
      <c r="B32" s="196">
        <v>0</v>
      </c>
      <c r="C32" s="107"/>
      <c r="D32" s="196">
        <v>0</v>
      </c>
      <c r="E32" s="107"/>
      <c r="F32" s="196">
        <v>12</v>
      </c>
      <c r="G32" s="120"/>
      <c r="H32" s="179">
        <v>41</v>
      </c>
      <c r="I32" s="238"/>
      <c r="J32" s="179">
        <v>172</v>
      </c>
    </row>
    <row r="33" spans="1:10" s="9" customFormat="1" ht="17.25" customHeight="1">
      <c r="A33" s="115" t="s">
        <v>17</v>
      </c>
      <c r="B33" s="197">
        <f>SUM(B23:B32)</f>
        <v>386</v>
      </c>
      <c r="C33" s="237"/>
      <c r="D33" s="197">
        <f>SUM(D23:D32)</f>
        <v>352</v>
      </c>
      <c r="E33" s="237"/>
      <c r="F33" s="197">
        <f>SUM(F23:F32)</f>
        <v>290</v>
      </c>
      <c r="G33" s="140"/>
      <c r="H33" s="197">
        <f>SUM(H23:H32)</f>
        <v>1438</v>
      </c>
      <c r="I33" s="370"/>
      <c r="J33" s="197">
        <f>SUM(J23:J32)</f>
        <v>1370</v>
      </c>
    </row>
    <row r="34" spans="1:10" s="9" customFormat="1" ht="9.75" customHeight="1">
      <c r="A34" s="200"/>
      <c r="B34" s="275"/>
      <c r="C34" s="237"/>
      <c r="D34" s="275"/>
      <c r="E34" s="237"/>
      <c r="F34" s="275"/>
      <c r="G34" s="140"/>
      <c r="H34" s="115"/>
      <c r="I34" s="370"/>
      <c r="J34" s="115"/>
    </row>
    <row r="35" spans="1:10" s="13" customFormat="1" ht="17.25" customHeight="1">
      <c r="A35" s="370" t="s">
        <v>18</v>
      </c>
      <c r="B35" s="275">
        <f>B20-B33</f>
        <v>213</v>
      </c>
      <c r="C35" s="120"/>
      <c r="D35" s="275">
        <f>D20-D33</f>
        <v>233</v>
      </c>
      <c r="E35" s="120"/>
      <c r="F35" s="275">
        <f>F20-F33</f>
        <v>246</v>
      </c>
      <c r="G35" s="120"/>
      <c r="H35" s="275">
        <f>H20-H33</f>
        <v>839</v>
      </c>
      <c r="I35" s="238"/>
      <c r="J35" s="275">
        <f>J20-J33</f>
        <v>720</v>
      </c>
    </row>
    <row r="36" spans="1:10" s="13" customFormat="1" ht="9.75" customHeight="1">
      <c r="A36" s="238"/>
      <c r="B36" s="275"/>
      <c r="C36" s="120"/>
      <c r="D36" s="275"/>
      <c r="E36" s="120"/>
      <c r="F36" s="275"/>
      <c r="G36" s="120"/>
      <c r="H36" s="238"/>
      <c r="I36" s="238"/>
      <c r="J36" s="238"/>
    </row>
    <row r="37" spans="1:10" ht="17.25" customHeight="1">
      <c r="A37" s="200" t="s">
        <v>50</v>
      </c>
      <c r="B37" s="179">
        <v>1</v>
      </c>
      <c r="C37" s="107"/>
      <c r="D37" s="179">
        <v>1</v>
      </c>
      <c r="E37" s="107"/>
      <c r="F37" s="179">
        <v>1</v>
      </c>
      <c r="G37" s="120"/>
      <c r="H37" s="179">
        <v>5</v>
      </c>
      <c r="I37" s="238"/>
      <c r="J37" s="179">
        <v>4</v>
      </c>
    </row>
    <row r="38" spans="1:10" ht="17.25" customHeight="1">
      <c r="A38" s="200" t="s">
        <v>49</v>
      </c>
      <c r="B38" s="179">
        <v>-37</v>
      </c>
      <c r="C38" s="107"/>
      <c r="D38" s="179">
        <v>-37</v>
      </c>
      <c r="E38" s="107"/>
      <c r="F38" s="179">
        <v>-28</v>
      </c>
      <c r="G38" s="120"/>
      <c r="H38" s="179">
        <v>-135</v>
      </c>
      <c r="I38" s="238"/>
      <c r="J38" s="179">
        <v>-111</v>
      </c>
    </row>
    <row r="39" spans="1:10" s="337" customFormat="1" ht="17.25" customHeight="1">
      <c r="A39" s="200" t="s">
        <v>160</v>
      </c>
      <c r="B39" s="179">
        <v>-578</v>
      </c>
      <c r="C39" s="107"/>
      <c r="D39" s="15">
        <v>0</v>
      </c>
      <c r="E39" s="305"/>
      <c r="F39" s="15">
        <v>0</v>
      </c>
      <c r="G39" s="449"/>
      <c r="H39" s="15">
        <v>-578</v>
      </c>
      <c r="I39" s="244"/>
      <c r="J39" s="15">
        <v>0</v>
      </c>
    </row>
    <row r="40" spans="1:10" s="129" customFormat="1" ht="17.25" customHeight="1">
      <c r="A40" s="200" t="s">
        <v>127</v>
      </c>
      <c r="B40" s="179">
        <v>0</v>
      </c>
      <c r="C40" s="107"/>
      <c r="D40" s="179">
        <v>0</v>
      </c>
      <c r="E40" s="107"/>
      <c r="F40" s="373" t="s">
        <v>141</v>
      </c>
      <c r="G40" s="120"/>
      <c r="H40" s="179">
        <v>3</v>
      </c>
      <c r="I40" s="238"/>
      <c r="J40" s="179">
        <v>0</v>
      </c>
    </row>
    <row r="41" spans="1:10" ht="19.149999999999999" customHeight="1">
      <c r="A41" s="200" t="s">
        <v>154</v>
      </c>
      <c r="B41" s="179">
        <v>-3</v>
      </c>
      <c r="C41" s="107"/>
      <c r="D41" s="179">
        <v>2</v>
      </c>
      <c r="E41" s="107"/>
      <c r="F41" s="373" t="s">
        <v>141</v>
      </c>
      <c r="G41" s="120"/>
      <c r="H41" s="179">
        <v>2</v>
      </c>
      <c r="I41" s="238"/>
      <c r="J41" s="179">
        <v>17</v>
      </c>
    </row>
    <row r="42" spans="1:10" s="89" customFormat="1" ht="4.5" customHeight="1">
      <c r="A42" s="200"/>
      <c r="B42" s="179"/>
      <c r="C42" s="107"/>
      <c r="D42" s="179"/>
      <c r="E42" s="107"/>
      <c r="F42" s="179"/>
      <c r="G42" s="120"/>
      <c r="H42" s="200"/>
      <c r="I42" s="238"/>
      <c r="J42" s="200"/>
    </row>
    <row r="43" spans="1:10" ht="17.25" customHeight="1">
      <c r="A43" s="115" t="s">
        <v>155</v>
      </c>
      <c r="B43" s="198">
        <f>+B35+SUM(B37:B41)</f>
        <v>-404</v>
      </c>
      <c r="C43" s="107"/>
      <c r="D43" s="198">
        <f>+D35+SUM(D37:D41)</f>
        <v>199</v>
      </c>
      <c r="E43" s="107"/>
      <c r="F43" s="198">
        <f>+F35+SUM(F37:F41)</f>
        <v>219</v>
      </c>
      <c r="G43" s="120"/>
      <c r="H43" s="198">
        <f>+H35+SUM(H37:H41)</f>
        <v>136</v>
      </c>
      <c r="I43" s="238"/>
      <c r="J43" s="198">
        <f>+J35+SUM(J37:J41)</f>
        <v>630</v>
      </c>
    </row>
    <row r="44" spans="1:10" s="9" customFormat="1" ht="17.25" customHeight="1">
      <c r="A44" s="200" t="s">
        <v>176</v>
      </c>
      <c r="B44" s="240">
        <v>-180</v>
      </c>
      <c r="C44" s="107"/>
      <c r="D44" s="240">
        <v>68</v>
      </c>
      <c r="E44" s="107"/>
      <c r="F44" s="240">
        <v>71</v>
      </c>
      <c r="G44" s="120"/>
      <c r="H44" s="240">
        <v>28</v>
      </c>
      <c r="I44" s="115"/>
      <c r="J44" s="240">
        <v>203</v>
      </c>
    </row>
    <row r="45" spans="1:10" s="9" customFormat="1" ht="6" customHeight="1">
      <c r="A45" s="200"/>
      <c r="B45" s="275"/>
      <c r="C45" s="107"/>
      <c r="D45" s="275"/>
      <c r="E45" s="107"/>
      <c r="F45" s="275"/>
      <c r="G45" s="120"/>
      <c r="H45" s="115"/>
      <c r="I45" s="115"/>
      <c r="J45" s="115"/>
    </row>
    <row r="46" spans="1:10" s="9" customFormat="1" ht="17.25" customHeight="1">
      <c r="A46" s="115" t="s">
        <v>156</v>
      </c>
      <c r="B46" s="275">
        <f>+B43-B44</f>
        <v>-224</v>
      </c>
      <c r="C46" s="120"/>
      <c r="D46" s="275">
        <f>+D43-D44</f>
        <v>131</v>
      </c>
      <c r="E46" s="120"/>
      <c r="F46" s="275">
        <f>+F43-F44</f>
        <v>148</v>
      </c>
      <c r="G46" s="140"/>
      <c r="H46" s="275">
        <f>+H43-H44</f>
        <v>108</v>
      </c>
      <c r="I46" s="237"/>
      <c r="J46" s="275">
        <f>+J43-J44</f>
        <v>427</v>
      </c>
    </row>
    <row r="47" spans="1:10" s="9" customFormat="1" ht="6.75" customHeight="1">
      <c r="A47" s="118"/>
      <c r="B47" s="119"/>
      <c r="C47" s="237"/>
      <c r="D47" s="119"/>
      <c r="E47" s="237"/>
      <c r="F47" s="119"/>
      <c r="G47" s="140"/>
      <c r="H47" s="115"/>
      <c r="I47" s="115"/>
      <c r="J47" s="115"/>
    </row>
    <row r="48" spans="1:10" s="9" customFormat="1" ht="17.25" customHeight="1">
      <c r="A48" s="200" t="s">
        <v>109</v>
      </c>
      <c r="B48" s="240">
        <v>0</v>
      </c>
      <c r="C48" s="107"/>
      <c r="D48" s="240">
        <v>0</v>
      </c>
      <c r="E48" s="107"/>
      <c r="F48" s="240">
        <v>0</v>
      </c>
      <c r="G48" s="120"/>
      <c r="H48" s="240">
        <v>0</v>
      </c>
      <c r="I48" s="115"/>
      <c r="J48" s="240">
        <v>1</v>
      </c>
    </row>
    <row r="49" spans="1:12" s="9" customFormat="1" ht="6.75" customHeight="1">
      <c r="A49" s="118"/>
      <c r="B49" s="119"/>
      <c r="C49" s="237"/>
      <c r="D49" s="119"/>
      <c r="E49" s="237"/>
      <c r="F49" s="119"/>
      <c r="G49" s="140"/>
      <c r="H49" s="115"/>
      <c r="I49" s="115"/>
      <c r="J49" s="115"/>
    </row>
    <row r="50" spans="1:12" s="9" customFormat="1" ht="17.25" customHeight="1" thickBot="1">
      <c r="A50" s="115" t="s">
        <v>157</v>
      </c>
      <c r="B50" s="241">
        <f>+B46+B48</f>
        <v>-224</v>
      </c>
      <c r="C50" s="237"/>
      <c r="D50" s="241">
        <f>+D46+D48</f>
        <v>131</v>
      </c>
      <c r="E50" s="237"/>
      <c r="F50" s="241">
        <f>+F46+F48</f>
        <v>148</v>
      </c>
      <c r="G50" s="140"/>
      <c r="H50" s="241">
        <f>+H46+H48</f>
        <v>108</v>
      </c>
      <c r="I50" s="115"/>
      <c r="J50" s="241">
        <f>+J46+J48</f>
        <v>428</v>
      </c>
    </row>
    <row r="51" spans="1:12" s="9" customFormat="1" ht="6.75" customHeight="1" thickTop="1">
      <c r="A51" s="118"/>
      <c r="B51" s="119"/>
      <c r="C51" s="237"/>
      <c r="D51" s="119"/>
      <c r="E51" s="237"/>
      <c r="F51" s="119"/>
      <c r="G51" s="140"/>
      <c r="H51" s="115"/>
      <c r="I51" s="115"/>
      <c r="J51" s="115"/>
    </row>
    <row r="52" spans="1:12" ht="17.25" customHeight="1">
      <c r="A52" s="115" t="s">
        <v>65</v>
      </c>
      <c r="B52" s="199"/>
      <c r="C52" s="200"/>
      <c r="D52" s="199"/>
      <c r="E52" s="200"/>
      <c r="F52" s="199"/>
      <c r="G52" s="238"/>
      <c r="H52" s="355"/>
      <c r="I52" s="355"/>
      <c r="J52" s="355"/>
    </row>
    <row r="53" spans="1:12" ht="17.25" customHeight="1" thickBot="1">
      <c r="A53" s="158" t="s">
        <v>158</v>
      </c>
      <c r="B53" s="239">
        <f>B50/B59</f>
        <v>-1.3510253317249699</v>
      </c>
      <c r="C53" s="374"/>
      <c r="D53" s="239">
        <f>D50/D59</f>
        <v>0.79106280193236722</v>
      </c>
      <c r="E53" s="374"/>
      <c r="F53" s="239">
        <f>F50/F59</f>
        <v>0.89914945321992712</v>
      </c>
      <c r="G53" s="108"/>
      <c r="H53" s="239">
        <f>H50/H59</f>
        <v>0.65375302663438262</v>
      </c>
      <c r="I53" s="355"/>
      <c r="J53" s="239">
        <f>J50/J59</f>
        <v>2.5582785415421396</v>
      </c>
    </row>
    <row r="54" spans="1:12" ht="17.25" customHeight="1" thickTop="1" thickBot="1">
      <c r="A54" s="158" t="s">
        <v>159</v>
      </c>
      <c r="B54" s="239">
        <f>B50/B59</f>
        <v>-1.3510253317249699</v>
      </c>
      <c r="C54" s="108"/>
      <c r="D54" s="239">
        <f>D50/D60</f>
        <v>0.77286135693215341</v>
      </c>
      <c r="E54" s="109"/>
      <c r="F54" s="239">
        <f>F50/F60</f>
        <v>0.87625814091178211</v>
      </c>
      <c r="G54" s="108"/>
      <c r="H54" s="239">
        <f>H50/H60</f>
        <v>0.6398104265402843</v>
      </c>
      <c r="I54" s="355"/>
      <c r="J54" s="239">
        <f>J50/J60</f>
        <v>2.4985405720957381</v>
      </c>
    </row>
    <row r="55" spans="1:12" ht="17.25" customHeight="1" thickTop="1" thickBot="1">
      <c r="A55" s="158" t="s">
        <v>122</v>
      </c>
      <c r="B55" s="239">
        <v>0.32</v>
      </c>
      <c r="C55" s="108"/>
      <c r="D55" s="239">
        <v>0.32</v>
      </c>
      <c r="E55" s="109"/>
      <c r="F55" s="239">
        <v>0.25</v>
      </c>
      <c r="G55" s="108"/>
      <c r="H55" s="239">
        <v>1.21</v>
      </c>
      <c r="I55" s="355"/>
      <c r="J55" s="239">
        <v>0.9</v>
      </c>
    </row>
    <row r="56" spans="1:12" ht="17.25" customHeight="1" thickTop="1">
      <c r="A56" s="375"/>
      <c r="B56" s="200"/>
      <c r="C56" s="200"/>
      <c r="D56" s="200"/>
      <c r="E56" s="200"/>
      <c r="F56" s="200"/>
      <c r="G56" s="238"/>
      <c r="H56" s="355"/>
      <c r="I56" s="355"/>
      <c r="J56" s="355"/>
    </row>
    <row r="57" spans="1:12" ht="17.25" customHeight="1">
      <c r="A57" s="376" t="s">
        <v>19</v>
      </c>
      <c r="B57" s="108"/>
      <c r="C57" s="108"/>
      <c r="D57" s="108"/>
      <c r="E57" s="108"/>
      <c r="F57" s="108"/>
      <c r="G57" s="108"/>
      <c r="H57" s="355"/>
      <c r="I57" s="355"/>
      <c r="J57" s="355"/>
    </row>
    <row r="58" spans="1:12" ht="17.25" customHeight="1">
      <c r="A58" s="376" t="s">
        <v>177</v>
      </c>
      <c r="B58" s="108"/>
      <c r="C58" s="108"/>
      <c r="D58" s="108"/>
      <c r="E58" s="108"/>
      <c r="F58" s="108"/>
      <c r="G58" s="377"/>
      <c r="H58" s="355"/>
      <c r="I58" s="355"/>
      <c r="J58" s="355"/>
    </row>
    <row r="59" spans="1:12" ht="17.25" customHeight="1">
      <c r="A59" s="238" t="s">
        <v>123</v>
      </c>
      <c r="B59" s="244">
        <v>165.8</v>
      </c>
      <c r="C59" s="244"/>
      <c r="D59" s="244">
        <v>165.6</v>
      </c>
      <c r="E59" s="337"/>
      <c r="F59" s="244">
        <v>164.6</v>
      </c>
      <c r="G59" s="244"/>
      <c r="H59" s="244">
        <v>165.2</v>
      </c>
      <c r="I59" s="104"/>
      <c r="J59" s="244">
        <v>167.3</v>
      </c>
      <c r="K59" s="337"/>
      <c r="L59" s="337"/>
    </row>
    <row r="60" spans="1:12" s="15" customFormat="1" ht="17.25" customHeight="1">
      <c r="A60" s="408" t="s">
        <v>207</v>
      </c>
      <c r="B60" s="244">
        <v>165.8</v>
      </c>
      <c r="C60" s="244"/>
      <c r="D60" s="244">
        <v>169.5</v>
      </c>
      <c r="E60" s="337"/>
      <c r="F60" s="244">
        <v>168.9</v>
      </c>
      <c r="G60" s="244"/>
      <c r="H60" s="244">
        <v>168.8</v>
      </c>
      <c r="J60" s="244">
        <v>171.3</v>
      </c>
    </row>
    <row r="61" spans="1:12">
      <c r="B61" s="11"/>
      <c r="H61" s="337"/>
      <c r="I61" s="337"/>
      <c r="J61" s="337"/>
      <c r="K61" s="337"/>
      <c r="L61" s="337"/>
    </row>
    <row r="62" spans="1:12">
      <c r="B62" s="11"/>
      <c r="H62" s="337"/>
      <c r="I62" s="337"/>
      <c r="J62" s="337"/>
      <c r="K62" s="337"/>
      <c r="L62" s="337"/>
    </row>
    <row r="63" spans="1:12">
      <c r="B63" s="11"/>
      <c r="H63" s="337"/>
      <c r="I63" s="337"/>
      <c r="J63" s="337"/>
      <c r="K63" s="337"/>
      <c r="L63" s="337"/>
    </row>
    <row r="64" spans="1:12">
      <c r="B64" s="11"/>
      <c r="H64" s="337"/>
      <c r="I64" s="337"/>
      <c r="J64" s="337"/>
      <c r="K64" s="337"/>
      <c r="L64" s="337"/>
    </row>
    <row r="65" spans="2:12">
      <c r="B65" s="11"/>
      <c r="H65" s="337"/>
      <c r="I65" s="337"/>
      <c r="J65" s="337"/>
      <c r="K65" s="337"/>
      <c r="L65" s="337"/>
    </row>
    <row r="66" spans="2:12">
      <c r="B66" s="11"/>
      <c r="H66" s="337"/>
      <c r="I66" s="337"/>
      <c r="J66" s="337"/>
      <c r="K66" s="337"/>
      <c r="L66" s="337"/>
    </row>
  </sheetData>
  <mergeCells count="6">
    <mergeCell ref="A1:J1"/>
    <mergeCell ref="H6:J6"/>
    <mergeCell ref="B6:F6"/>
    <mergeCell ref="A4:G4"/>
    <mergeCell ref="A3:J3"/>
    <mergeCell ref="A2:J2"/>
  </mergeCells>
  <printOptions horizontalCentered="1"/>
  <pageMargins left="0.31" right="0.28000000000000003" top="0.47" bottom="0.52" header="0.25" footer="0.35"/>
  <pageSetup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2"/>
  <sheetViews>
    <sheetView showGridLines="0" zoomScale="80" zoomScaleNormal="80" zoomScaleSheetLayoutView="70" workbookViewId="0">
      <selection activeCell="K7" sqref="K7"/>
    </sheetView>
  </sheetViews>
  <sheetFormatPr defaultColWidth="9.140625" defaultRowHeight="12.75"/>
  <cols>
    <col min="1" max="1" width="2.7109375" style="1" customWidth="1"/>
    <col min="2" max="2" width="77.28515625" style="1" customWidth="1"/>
    <col min="3" max="3" width="17.7109375" style="1" customWidth="1"/>
    <col min="4" max="4" width="2.7109375" style="1" customWidth="1"/>
    <col min="5" max="5" width="18.7109375" style="1" customWidth="1"/>
    <col min="6" max="6" width="2.7109375" style="1" customWidth="1"/>
    <col min="7" max="7" width="17.7109375" style="1" customWidth="1"/>
    <col min="8" max="8" width="2.7109375" style="1" customWidth="1"/>
    <col min="9" max="9" width="17.7109375" style="1" bestFit="1" customWidth="1"/>
    <col min="10" max="10" width="2.7109375" style="1" customWidth="1"/>
    <col min="11" max="11" width="17.7109375" style="1" bestFit="1" customWidth="1"/>
    <col min="12" max="16384" width="9.140625" style="1"/>
  </cols>
  <sheetData>
    <row r="1" spans="1:11">
      <c r="A1" s="455" t="s">
        <v>117</v>
      </c>
      <c r="B1" s="455"/>
      <c r="C1" s="455"/>
      <c r="D1" s="455"/>
      <c r="E1" s="455"/>
      <c r="F1" s="455"/>
      <c r="G1" s="455"/>
      <c r="H1" s="455"/>
      <c r="I1" s="455"/>
      <c r="J1" s="455"/>
      <c r="K1" s="455"/>
    </row>
    <row r="2" spans="1:11">
      <c r="A2" s="455" t="s">
        <v>0</v>
      </c>
      <c r="B2" s="455"/>
      <c r="C2" s="455"/>
      <c r="D2" s="455"/>
      <c r="E2" s="455"/>
      <c r="F2" s="455"/>
      <c r="G2" s="455"/>
      <c r="H2" s="455"/>
      <c r="I2" s="455"/>
      <c r="J2" s="455"/>
      <c r="K2" s="455"/>
    </row>
    <row r="3" spans="1:11">
      <c r="A3" s="453" t="s">
        <v>1</v>
      </c>
      <c r="B3" s="453"/>
      <c r="C3" s="453"/>
      <c r="D3" s="453"/>
      <c r="E3" s="453"/>
      <c r="F3" s="453"/>
      <c r="G3" s="453"/>
      <c r="H3" s="453"/>
      <c r="I3" s="453"/>
      <c r="J3" s="453"/>
      <c r="K3" s="453"/>
    </row>
    <row r="4" spans="1:11">
      <c r="A4" s="453"/>
      <c r="B4" s="453"/>
      <c r="C4" s="453"/>
      <c r="D4" s="453"/>
      <c r="E4" s="453"/>
      <c r="F4" s="453"/>
      <c r="G4" s="453"/>
      <c r="H4" s="453"/>
      <c r="I4" s="247"/>
      <c r="J4" s="247"/>
      <c r="K4" s="247"/>
    </row>
    <row r="5" spans="1:11" ht="15">
      <c r="A5" s="201"/>
      <c r="B5" s="201"/>
      <c r="C5" s="202"/>
      <c r="D5" s="203"/>
      <c r="E5" s="204"/>
      <c r="F5" s="203"/>
      <c r="G5" s="203"/>
      <c r="H5" s="202"/>
      <c r="I5" s="242"/>
      <c r="J5" s="242"/>
      <c r="K5" s="242"/>
    </row>
    <row r="6" spans="1:11">
      <c r="A6" s="175"/>
      <c r="B6" s="175"/>
      <c r="C6" s="452" t="s">
        <v>57</v>
      </c>
      <c r="D6" s="452"/>
      <c r="E6" s="452"/>
      <c r="F6" s="452"/>
      <c r="G6" s="452"/>
      <c r="H6" s="203"/>
      <c r="I6" s="451" t="s">
        <v>140</v>
      </c>
      <c r="J6" s="451"/>
      <c r="K6" s="451"/>
    </row>
    <row r="7" spans="1:11">
      <c r="A7" s="201"/>
      <c r="B7" s="201"/>
      <c r="C7" s="157" t="str">
        <f>+'Income Statement'!B7</f>
        <v>December 31,</v>
      </c>
      <c r="D7" s="205"/>
      <c r="E7" s="157" t="str">
        <f>+'Income Statement'!D7</f>
        <v>September 30,</v>
      </c>
      <c r="F7" s="205"/>
      <c r="G7" s="157" t="str">
        <f>+'Income Statement'!F7</f>
        <v>December 31,</v>
      </c>
      <c r="H7" s="206"/>
      <c r="I7" s="255" t="s">
        <v>131</v>
      </c>
      <c r="J7" s="245"/>
      <c r="K7" s="255" t="s">
        <v>131</v>
      </c>
    </row>
    <row r="8" spans="1:11">
      <c r="A8" s="49"/>
      <c r="B8" s="224"/>
      <c r="C8" s="225">
        <f>+'Income Statement'!B8</f>
        <v>2016</v>
      </c>
      <c r="D8" s="222"/>
      <c r="E8" s="225">
        <f>+'Income Statement'!D8</f>
        <v>2016</v>
      </c>
      <c r="F8" s="222"/>
      <c r="G8" s="225">
        <f>+'Income Statement'!F8</f>
        <v>2015</v>
      </c>
      <c r="H8" s="101"/>
      <c r="I8" s="223">
        <f>C8</f>
        <v>2016</v>
      </c>
      <c r="J8" s="235"/>
      <c r="K8" s="223">
        <f>G8</f>
        <v>2015</v>
      </c>
    </row>
    <row r="9" spans="1:11" ht="15">
      <c r="A9" s="8" t="s">
        <v>118</v>
      </c>
      <c r="B9" s="8"/>
      <c r="C9" s="254" t="s">
        <v>2</v>
      </c>
      <c r="D9" s="137"/>
      <c r="E9" s="254" t="s">
        <v>2</v>
      </c>
      <c r="F9" s="137"/>
      <c r="G9" s="254" t="s">
        <v>2</v>
      </c>
      <c r="H9" s="137"/>
      <c r="I9" s="254" t="s">
        <v>2</v>
      </c>
      <c r="J9" s="242"/>
      <c r="K9" s="242"/>
    </row>
    <row r="10" spans="1:11">
      <c r="A10" s="52"/>
      <c r="B10" s="105" t="s">
        <v>89</v>
      </c>
      <c r="C10" s="78">
        <v>173</v>
      </c>
      <c r="D10" s="51"/>
      <c r="E10" s="78">
        <v>164</v>
      </c>
      <c r="F10" s="51"/>
      <c r="G10" s="78">
        <v>109</v>
      </c>
      <c r="H10" s="78"/>
      <c r="I10" s="264">
        <v>541</v>
      </c>
      <c r="J10" s="265"/>
      <c r="K10" s="264">
        <v>432</v>
      </c>
    </row>
    <row r="11" spans="1:11" ht="15">
      <c r="A11" s="52"/>
      <c r="B11" s="92" t="s">
        <v>90</v>
      </c>
      <c r="C11" s="86"/>
      <c r="D11" s="51"/>
      <c r="E11" s="86"/>
      <c r="F11" s="51"/>
      <c r="G11" s="86"/>
      <c r="H11" s="85"/>
      <c r="I11" s="266"/>
      <c r="J11" s="265"/>
      <c r="K11" s="266"/>
    </row>
    <row r="12" spans="1:11">
      <c r="A12" s="52"/>
      <c r="B12" s="92" t="s">
        <v>3</v>
      </c>
      <c r="C12" s="86">
        <v>-97</v>
      </c>
      <c r="D12" s="51"/>
      <c r="E12" s="86">
        <v>-90</v>
      </c>
      <c r="F12" s="51"/>
      <c r="G12" s="86">
        <v>-56</v>
      </c>
      <c r="H12" s="86"/>
      <c r="I12" s="267">
        <v>-288</v>
      </c>
      <c r="J12" s="268"/>
      <c r="K12" s="267">
        <v>-223</v>
      </c>
    </row>
    <row r="13" spans="1:11" ht="15">
      <c r="A13" s="52"/>
      <c r="B13" s="92" t="s">
        <v>4</v>
      </c>
      <c r="C13" s="208">
        <v>-8</v>
      </c>
      <c r="D13" s="51"/>
      <c r="E13" s="208">
        <v>-7</v>
      </c>
      <c r="F13" s="51"/>
      <c r="G13" s="208">
        <v>-5</v>
      </c>
      <c r="H13" s="85"/>
      <c r="I13" s="351">
        <v>-25</v>
      </c>
      <c r="J13" s="269"/>
      <c r="K13" s="448">
        <v>-21</v>
      </c>
    </row>
    <row r="14" spans="1:11">
      <c r="A14" s="126"/>
      <c r="B14" s="6" t="s">
        <v>91</v>
      </c>
      <c r="C14" s="144">
        <f>C10+C12+C13</f>
        <v>68</v>
      </c>
      <c r="D14" s="51"/>
      <c r="E14" s="144">
        <f>E10+E12+E13</f>
        <v>67</v>
      </c>
      <c r="F14" s="51"/>
      <c r="G14" s="144">
        <f>G10+G12+G13</f>
        <v>48</v>
      </c>
      <c r="H14" s="144"/>
      <c r="I14" s="270">
        <f>I10+I12+I13</f>
        <v>228</v>
      </c>
      <c r="J14" s="271"/>
      <c r="K14" s="270">
        <f>K10+K12+K13</f>
        <v>188</v>
      </c>
    </row>
    <row r="15" spans="1:11" ht="15">
      <c r="A15" s="126"/>
      <c r="B15" s="6"/>
      <c r="C15" s="73"/>
      <c r="D15" s="51"/>
      <c r="E15" s="73"/>
      <c r="F15" s="51"/>
      <c r="G15" s="73"/>
      <c r="H15" s="73"/>
      <c r="I15" s="242"/>
      <c r="J15" s="257"/>
      <c r="K15" s="242"/>
    </row>
    <row r="16" spans="1:11">
      <c r="A16" s="50"/>
      <c r="B16" s="105" t="s">
        <v>92</v>
      </c>
      <c r="C16" s="86">
        <v>326</v>
      </c>
      <c r="D16" s="51"/>
      <c r="E16" s="86">
        <v>302</v>
      </c>
      <c r="F16" s="51"/>
      <c r="G16" s="86">
        <v>331</v>
      </c>
      <c r="H16" s="86"/>
      <c r="I16" s="249">
        <v>1349</v>
      </c>
      <c r="J16" s="258"/>
      <c r="K16" s="249">
        <v>1315</v>
      </c>
    </row>
    <row r="17" spans="1:11" ht="15">
      <c r="A17" s="50"/>
      <c r="B17" s="92" t="s">
        <v>90</v>
      </c>
      <c r="C17" s="2"/>
      <c r="D17" s="51"/>
      <c r="E17" s="2"/>
      <c r="F17" s="51"/>
      <c r="G17" s="2"/>
      <c r="H17" s="2"/>
      <c r="I17" s="242"/>
      <c r="J17" s="257"/>
      <c r="K17" s="242"/>
    </row>
    <row r="18" spans="1:11">
      <c r="A18" s="50"/>
      <c r="B18" s="92" t="s">
        <v>3</v>
      </c>
      <c r="C18" s="83">
        <v>-185</v>
      </c>
      <c r="D18" s="51"/>
      <c r="E18" s="83">
        <v>-171</v>
      </c>
      <c r="F18" s="51"/>
      <c r="G18" s="83">
        <v>-191</v>
      </c>
      <c r="H18" s="83"/>
      <c r="I18" s="248">
        <v>-785</v>
      </c>
      <c r="J18" s="259"/>
      <c r="K18" s="248">
        <v>-756</v>
      </c>
    </row>
    <row r="19" spans="1:11" ht="15">
      <c r="A19" s="50"/>
      <c r="B19" s="92" t="s">
        <v>4</v>
      </c>
      <c r="C19" s="209">
        <v>-79</v>
      </c>
      <c r="D19" s="51"/>
      <c r="E19" s="209">
        <v>-72</v>
      </c>
      <c r="F19" s="51"/>
      <c r="G19" s="209">
        <v>-74</v>
      </c>
      <c r="H19" s="87"/>
      <c r="I19" s="350">
        <v>-309</v>
      </c>
      <c r="J19" s="260"/>
      <c r="K19" s="209">
        <v>-306</v>
      </c>
    </row>
    <row r="20" spans="1:11">
      <c r="A20" s="52"/>
      <c r="B20" s="6" t="s">
        <v>93</v>
      </c>
      <c r="C20" s="144">
        <f>SUM(C16:C19)</f>
        <v>62</v>
      </c>
      <c r="D20" s="51"/>
      <c r="E20" s="144">
        <f>SUM(E16:E19)</f>
        <v>59</v>
      </c>
      <c r="F20" s="51"/>
      <c r="G20" s="144">
        <f>SUM(G16:G19)</f>
        <v>66</v>
      </c>
      <c r="H20" s="144"/>
      <c r="I20" s="270">
        <f>SUM(I16:I19)</f>
        <v>255</v>
      </c>
      <c r="J20" s="259"/>
      <c r="K20" s="270">
        <f>SUM(K16:K19)</f>
        <v>253</v>
      </c>
    </row>
    <row r="21" spans="1:11" ht="16.5">
      <c r="A21" s="52"/>
      <c r="B21" s="200"/>
      <c r="C21" s="95"/>
      <c r="D21" s="51"/>
      <c r="E21" s="95"/>
      <c r="F21" s="51"/>
      <c r="G21" s="95"/>
      <c r="H21" s="3"/>
      <c r="I21" s="242"/>
      <c r="J21" s="257"/>
      <c r="K21" s="242"/>
    </row>
    <row r="22" spans="1:11">
      <c r="A22" s="52"/>
      <c r="B22" s="218" t="s">
        <v>136</v>
      </c>
      <c r="C22" s="95">
        <v>25</v>
      </c>
      <c r="D22" s="51"/>
      <c r="E22" s="95">
        <v>22</v>
      </c>
      <c r="F22" s="51"/>
      <c r="G22" s="95">
        <v>23</v>
      </c>
      <c r="H22" s="95"/>
      <c r="I22" s="251">
        <v>99</v>
      </c>
      <c r="J22" s="261"/>
      <c r="K22" s="251">
        <v>98</v>
      </c>
    </row>
    <row r="23" spans="1:11" ht="16.5">
      <c r="A23" s="52"/>
      <c r="B23" s="219" t="s">
        <v>90</v>
      </c>
      <c r="C23" s="210"/>
      <c r="D23" s="51"/>
      <c r="E23" s="210"/>
      <c r="F23" s="51"/>
      <c r="G23" s="210"/>
      <c r="H23" s="3"/>
      <c r="I23" s="242"/>
      <c r="J23" s="257"/>
      <c r="K23" s="242"/>
    </row>
    <row r="24" spans="1:11" ht="15">
      <c r="A24" s="52"/>
      <c r="B24" s="219" t="s">
        <v>3</v>
      </c>
      <c r="C24" s="88">
        <v>-4</v>
      </c>
      <c r="D24" s="51"/>
      <c r="E24" s="88">
        <v>-4</v>
      </c>
      <c r="F24" s="51"/>
      <c r="G24" s="88">
        <v>-2</v>
      </c>
      <c r="H24" s="96"/>
      <c r="I24" s="243">
        <v>-19</v>
      </c>
      <c r="J24" s="256"/>
      <c r="K24" s="243">
        <v>-4</v>
      </c>
    </row>
    <row r="25" spans="1:11" ht="15">
      <c r="A25" s="52"/>
      <c r="B25" s="219" t="s">
        <v>4</v>
      </c>
      <c r="C25" s="14">
        <v>-1</v>
      </c>
      <c r="D25" s="51"/>
      <c r="E25" s="14">
        <v>0</v>
      </c>
      <c r="F25" s="51"/>
      <c r="G25" s="14">
        <v>-1</v>
      </c>
      <c r="H25" s="96"/>
      <c r="I25" s="352">
        <v>-2</v>
      </c>
      <c r="J25" s="233"/>
      <c r="K25" s="352">
        <v>-3</v>
      </c>
    </row>
    <row r="26" spans="1:11" ht="15">
      <c r="A26" s="52"/>
      <c r="B26" s="6" t="s">
        <v>139</v>
      </c>
      <c r="C26" s="210">
        <f>C22+C25+C24</f>
        <v>20</v>
      </c>
      <c r="D26" s="51"/>
      <c r="E26" s="210">
        <f>E22+E25+E24</f>
        <v>18</v>
      </c>
      <c r="F26" s="51"/>
      <c r="G26" s="210">
        <f>G22+G25+G24</f>
        <v>20</v>
      </c>
      <c r="H26" s="106"/>
      <c r="I26" s="243">
        <f>I22+I25+I24</f>
        <v>78</v>
      </c>
      <c r="J26" s="234"/>
      <c r="K26" s="243">
        <f>K22+K25+K24</f>
        <v>91</v>
      </c>
    </row>
    <row r="27" spans="1:11" ht="15">
      <c r="A27" s="52"/>
      <c r="B27" s="200"/>
      <c r="C27" s="88"/>
      <c r="D27" s="51"/>
      <c r="E27" s="88"/>
      <c r="F27" s="51"/>
      <c r="G27" s="88"/>
      <c r="H27" s="97"/>
      <c r="I27" s="252"/>
      <c r="J27" s="252"/>
      <c r="K27" s="252"/>
    </row>
    <row r="28" spans="1:11" ht="15">
      <c r="A28" s="126"/>
      <c r="B28" s="218" t="s">
        <v>135</v>
      </c>
      <c r="C28" s="213">
        <v>70</v>
      </c>
      <c r="D28" s="92"/>
      <c r="E28" s="213">
        <v>69</v>
      </c>
      <c r="F28" s="92"/>
      <c r="G28" s="213">
        <v>61</v>
      </c>
      <c r="H28" s="87"/>
      <c r="I28" s="350">
        <v>266</v>
      </c>
      <c r="J28" s="260"/>
      <c r="K28" s="209">
        <v>239</v>
      </c>
    </row>
    <row r="29" spans="1:11" ht="16.5">
      <c r="A29" s="126"/>
      <c r="B29" s="219"/>
      <c r="C29" s="211"/>
      <c r="D29" s="92"/>
      <c r="E29" s="211"/>
      <c r="F29" s="92"/>
      <c r="G29" s="211"/>
      <c r="H29" s="85"/>
      <c r="I29" s="242"/>
      <c r="J29" s="257"/>
      <c r="K29" s="242"/>
    </row>
    <row r="30" spans="1:11" ht="15">
      <c r="A30" s="53"/>
      <c r="B30" s="220" t="s">
        <v>94</v>
      </c>
      <c r="C30" s="209">
        <f>C20+C14+C28+C26</f>
        <v>220</v>
      </c>
      <c r="D30" s="51"/>
      <c r="E30" s="209">
        <f>E20+E14+E28+E26</f>
        <v>213</v>
      </c>
      <c r="F30" s="51"/>
      <c r="G30" s="209">
        <f>G20+G14+G28+G26</f>
        <v>195</v>
      </c>
      <c r="H30" s="87"/>
      <c r="I30" s="209">
        <f>I20+I14+I28+I26</f>
        <v>827</v>
      </c>
      <c r="J30" s="260"/>
      <c r="K30" s="209">
        <f>K20+K14+K28+K26</f>
        <v>771</v>
      </c>
    </row>
    <row r="31" spans="1:11" ht="16.5">
      <c r="A31" s="53"/>
      <c r="B31" s="94"/>
      <c r="C31" s="144"/>
      <c r="D31" s="51"/>
      <c r="E31" s="144"/>
      <c r="F31" s="51"/>
      <c r="G31" s="144"/>
      <c r="H31" s="100"/>
      <c r="I31" s="242"/>
      <c r="J31" s="257"/>
      <c r="K31" s="242"/>
    </row>
    <row r="32" spans="1:11">
      <c r="A32" s="8" t="s">
        <v>145</v>
      </c>
      <c r="B32" s="6"/>
    </row>
    <row r="33" spans="1:11">
      <c r="A33" s="52"/>
      <c r="B33" s="93" t="s">
        <v>116</v>
      </c>
      <c r="C33" s="246">
        <v>98</v>
      </c>
      <c r="D33" s="51"/>
      <c r="E33" s="246">
        <v>94</v>
      </c>
      <c r="F33" s="51"/>
      <c r="G33" s="246">
        <v>75</v>
      </c>
      <c r="H33" s="246"/>
      <c r="I33" s="246">
        <v>363</v>
      </c>
      <c r="J33" s="262"/>
      <c r="K33" s="246">
        <v>298</v>
      </c>
    </row>
    <row r="34" spans="1:11" ht="15">
      <c r="A34" s="8"/>
      <c r="B34" s="6" t="s">
        <v>144</v>
      </c>
      <c r="C34" s="213">
        <v>69</v>
      </c>
      <c r="D34" s="51"/>
      <c r="E34" s="213">
        <v>68</v>
      </c>
      <c r="F34" s="51"/>
      <c r="G34" s="213">
        <v>68</v>
      </c>
      <c r="H34" s="253"/>
      <c r="I34" s="349">
        <v>272</v>
      </c>
      <c r="J34" s="263"/>
      <c r="K34" s="213">
        <v>264</v>
      </c>
    </row>
    <row r="35" spans="1:11" ht="12.75" customHeight="1">
      <c r="A35" s="8"/>
      <c r="B35" s="6"/>
      <c r="C35" s="270"/>
      <c r="D35" s="51"/>
      <c r="E35" s="270"/>
      <c r="F35" s="51"/>
      <c r="G35" s="270"/>
      <c r="H35" s="250"/>
      <c r="I35" s="332"/>
      <c r="J35" s="347"/>
      <c r="K35" s="332"/>
    </row>
    <row r="36" spans="1:11" ht="15">
      <c r="A36" s="8"/>
      <c r="B36" s="217" t="s">
        <v>142</v>
      </c>
      <c r="C36" s="209">
        <f>+C33+C34</f>
        <v>167</v>
      </c>
      <c r="D36" s="51"/>
      <c r="E36" s="209">
        <f>+E33+E34</f>
        <v>162</v>
      </c>
      <c r="F36" s="51"/>
      <c r="G36" s="209">
        <f>+G33+G34</f>
        <v>143</v>
      </c>
      <c r="H36" s="250"/>
      <c r="I36" s="209">
        <f>+I33+I34</f>
        <v>635</v>
      </c>
      <c r="J36" s="260"/>
      <c r="K36" s="209">
        <f>+K33+K34</f>
        <v>562</v>
      </c>
    </row>
    <row r="37" spans="1:11" ht="14.25" customHeight="1">
      <c r="A37" s="50"/>
      <c r="B37" s="92"/>
      <c r="C37" s="211"/>
      <c r="D37" s="92"/>
      <c r="E37" s="211"/>
      <c r="F37" s="92"/>
      <c r="G37" s="211"/>
      <c r="H37" s="84"/>
      <c r="I37" s="242"/>
      <c r="J37" s="257"/>
      <c r="K37" s="242"/>
    </row>
    <row r="38" spans="1:11" ht="16.5">
      <c r="A38" s="12" t="s">
        <v>119</v>
      </c>
      <c r="B38" s="138"/>
      <c r="C38" s="212"/>
      <c r="D38" s="5"/>
      <c r="E38" s="212"/>
      <c r="F38" s="5"/>
      <c r="G38" s="212"/>
      <c r="H38" s="7"/>
      <c r="I38" s="242"/>
      <c r="J38" s="257"/>
      <c r="K38" s="242"/>
    </row>
    <row r="39" spans="1:11" s="99" customFormat="1">
      <c r="A39" s="98"/>
      <c r="B39" s="93" t="s">
        <v>100</v>
      </c>
      <c r="C39" s="77">
        <v>105</v>
      </c>
      <c r="D39" s="51"/>
      <c r="E39" s="77">
        <v>109</v>
      </c>
      <c r="F39" s="51"/>
      <c r="G39" s="77">
        <v>98</v>
      </c>
      <c r="H39" s="77"/>
      <c r="I39" s="246">
        <v>427</v>
      </c>
      <c r="J39" s="262"/>
      <c r="K39" s="246">
        <v>399</v>
      </c>
    </row>
    <row r="40" spans="1:11" ht="15">
      <c r="A40" s="52"/>
      <c r="B40" s="93" t="s">
        <v>85</v>
      </c>
      <c r="C40" s="213">
        <v>30</v>
      </c>
      <c r="D40" s="51"/>
      <c r="E40" s="213">
        <v>28</v>
      </c>
      <c r="F40" s="51"/>
      <c r="G40" s="213">
        <v>29</v>
      </c>
      <c r="H40" s="100"/>
      <c r="I40" s="349">
        <v>113</v>
      </c>
      <c r="J40" s="263"/>
      <c r="K40" s="213">
        <v>113</v>
      </c>
    </row>
    <row r="41" spans="1:11" ht="13.5" customHeight="1">
      <c r="A41" s="52"/>
      <c r="B41" s="94"/>
      <c r="C41" s="144"/>
      <c r="D41" s="51"/>
      <c r="E41" s="144"/>
      <c r="F41" s="51"/>
      <c r="G41" s="144"/>
      <c r="H41" s="87"/>
      <c r="I41" s="242"/>
      <c r="J41" s="257"/>
      <c r="K41" s="242"/>
    </row>
    <row r="42" spans="1:11" ht="15">
      <c r="A42" s="52"/>
      <c r="B42" s="217" t="s">
        <v>62</v>
      </c>
      <c r="C42" s="209">
        <f>+C39+C40</f>
        <v>135</v>
      </c>
      <c r="D42" s="51"/>
      <c r="E42" s="209">
        <f>+E39+E40</f>
        <v>137</v>
      </c>
      <c r="F42" s="51"/>
      <c r="G42" s="209">
        <f>+G39+G40</f>
        <v>127</v>
      </c>
      <c r="H42" s="87"/>
      <c r="I42" s="209">
        <f>+I39+I40</f>
        <v>540</v>
      </c>
      <c r="J42" s="260"/>
      <c r="K42" s="209">
        <f>+K39+K40</f>
        <v>512</v>
      </c>
    </row>
    <row r="43" spans="1:11" ht="15">
      <c r="A43" s="52"/>
      <c r="B43" s="92"/>
      <c r="C43" s="211"/>
      <c r="D43" s="6"/>
      <c r="E43" s="211"/>
      <c r="F43" s="6"/>
      <c r="G43" s="211"/>
      <c r="H43" s="86"/>
      <c r="I43" s="242"/>
      <c r="J43" s="257"/>
      <c r="K43" s="242"/>
    </row>
    <row r="44" spans="1:11" ht="15">
      <c r="A44" s="12" t="s">
        <v>143</v>
      </c>
      <c r="B44" s="138"/>
      <c r="C44" s="209">
        <v>77</v>
      </c>
      <c r="D44" s="129"/>
      <c r="E44" s="209">
        <v>73</v>
      </c>
      <c r="F44" s="129"/>
      <c r="G44" s="209">
        <v>71</v>
      </c>
      <c r="H44" s="87"/>
      <c r="I44" s="350">
        <v>275</v>
      </c>
      <c r="J44" s="260"/>
      <c r="K44" s="209">
        <v>245</v>
      </c>
    </row>
    <row r="46" spans="1:11" ht="15.75" thickBot="1">
      <c r="A46" s="9" t="s">
        <v>130</v>
      </c>
      <c r="C46" s="214">
        <f>+C30+C36+C42+C44</f>
        <v>599</v>
      </c>
      <c r="D46" s="92"/>
      <c r="E46" s="214">
        <f>+E30+E36+E42+E44</f>
        <v>585</v>
      </c>
      <c r="F46" s="92"/>
      <c r="G46" s="214">
        <f>+G30+G36+G42+G44</f>
        <v>536</v>
      </c>
      <c r="H46" s="145"/>
      <c r="I46" s="214">
        <f>+I30+I36+I42+I44</f>
        <v>2277</v>
      </c>
      <c r="J46" s="272"/>
      <c r="K46" s="214">
        <f>+K30+K36+K42+K44</f>
        <v>2090</v>
      </c>
    </row>
    <row r="47" spans="1:11" ht="13.5" thickTop="1"/>
    <row r="52" spans="1:11">
      <c r="A52" s="8"/>
      <c r="B52" s="6"/>
      <c r="C52" s="246"/>
      <c r="D52" s="51"/>
      <c r="E52" s="246"/>
      <c r="F52" s="51"/>
      <c r="G52" s="246"/>
      <c r="H52" s="246"/>
      <c r="I52" s="246"/>
      <c r="J52" s="262"/>
      <c r="K52" s="246"/>
    </row>
  </sheetData>
  <mergeCells count="6">
    <mergeCell ref="A1:K1"/>
    <mergeCell ref="I6:K6"/>
    <mergeCell ref="A4:H4"/>
    <mergeCell ref="C6:G6"/>
    <mergeCell ref="A3:K3"/>
    <mergeCell ref="A2:K2"/>
  </mergeCells>
  <printOptions horizontalCentered="1"/>
  <pageMargins left="0.31" right="0.28000000000000003" top="0.47" bottom="0.52" header="0.25" footer="0.35"/>
  <pageSetup scale="56"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52"/>
  <sheetViews>
    <sheetView showGridLines="0" zoomScale="80" zoomScaleNormal="80" zoomScaleSheetLayoutView="89" workbookViewId="0">
      <selection activeCell="A2" sqref="A2:I2"/>
    </sheetView>
  </sheetViews>
  <sheetFormatPr defaultColWidth="9.140625" defaultRowHeight="12.75"/>
  <cols>
    <col min="1" max="1" width="2.42578125" style="56" customWidth="1"/>
    <col min="2" max="2" width="4" style="58" customWidth="1"/>
    <col min="3" max="3" width="5" style="56" customWidth="1"/>
    <col min="4" max="4" width="71.28515625" style="56" customWidth="1"/>
    <col min="5" max="5" width="17.42578125" style="173" customWidth="1"/>
    <col min="6" max="6" width="2.7109375" style="147" customWidth="1"/>
    <col min="7" max="7" width="17.42578125" style="45" customWidth="1"/>
    <col min="8" max="8" width="1.5703125" style="56" customWidth="1"/>
    <col min="9" max="9" width="1.7109375" style="56" customWidth="1"/>
    <col min="10" max="10" width="1.5703125" style="56" customWidth="1"/>
    <col min="11" max="11" width="9.140625" style="56"/>
    <col min="12" max="12" width="13.140625" style="56" bestFit="1" customWidth="1"/>
    <col min="13" max="16384" width="9.140625" style="56"/>
  </cols>
  <sheetData>
    <row r="1" spans="1:39">
      <c r="A1" s="456" t="s">
        <v>117</v>
      </c>
      <c r="B1" s="456"/>
      <c r="C1" s="456"/>
      <c r="D1" s="456"/>
      <c r="E1" s="456"/>
      <c r="F1" s="456"/>
      <c r="G1" s="456"/>
      <c r="H1" s="456"/>
      <c r="I1" s="456"/>
      <c r="J1" s="81"/>
    </row>
    <row r="2" spans="1:39">
      <c r="A2" s="456" t="s">
        <v>63</v>
      </c>
      <c r="B2" s="456"/>
      <c r="C2" s="456"/>
      <c r="D2" s="456"/>
      <c r="E2" s="456"/>
      <c r="F2" s="456"/>
      <c r="G2" s="456"/>
      <c r="H2" s="456"/>
      <c r="I2" s="456"/>
      <c r="J2" s="81"/>
    </row>
    <row r="3" spans="1:39">
      <c r="A3" s="456" t="s">
        <v>1</v>
      </c>
      <c r="B3" s="456"/>
      <c r="C3" s="456"/>
      <c r="D3" s="456"/>
      <c r="E3" s="456"/>
      <c r="F3" s="456"/>
      <c r="G3" s="456"/>
      <c r="H3" s="456"/>
      <c r="I3" s="456"/>
      <c r="J3" s="57"/>
    </row>
    <row r="4" spans="1:39">
      <c r="F4" s="45"/>
      <c r="I4" s="59"/>
    </row>
    <row r="5" spans="1:39">
      <c r="B5" s="60"/>
      <c r="C5" s="47"/>
      <c r="D5" s="47"/>
      <c r="E5" s="174" t="str">
        <f>+'Detailed Revenue'!C7</f>
        <v>December 31,</v>
      </c>
      <c r="F5" s="155"/>
      <c r="G5" s="174" t="s">
        <v>131</v>
      </c>
      <c r="H5" s="60"/>
      <c r="I5" s="61"/>
    </row>
    <row r="6" spans="1:39">
      <c r="B6" s="226"/>
      <c r="C6" s="227"/>
      <c r="D6" s="227"/>
      <c r="E6" s="216">
        <f>+'Detailed Revenue'!C8</f>
        <v>2016</v>
      </c>
      <c r="F6" s="228"/>
      <c r="G6" s="216">
        <v>2015</v>
      </c>
      <c r="H6" s="60"/>
      <c r="I6" s="61"/>
    </row>
    <row r="7" spans="1:39" s="62" customFormat="1" ht="17.25" customHeight="1">
      <c r="B7" s="74" t="s">
        <v>20</v>
      </c>
      <c r="C7" s="57"/>
      <c r="D7" s="57"/>
      <c r="E7" s="175" t="s">
        <v>2</v>
      </c>
      <c r="F7" s="156"/>
      <c r="G7" s="111"/>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row>
    <row r="8" spans="1:39" ht="18.75" customHeight="1">
      <c r="B8" s="63" t="s">
        <v>21</v>
      </c>
      <c r="C8" s="47"/>
      <c r="D8" s="47"/>
      <c r="E8" s="176"/>
      <c r="F8" s="149"/>
      <c r="G8" s="54"/>
      <c r="H8" s="47"/>
      <c r="I8" s="47"/>
    </row>
    <row r="9" spans="1:39" ht="18.75" customHeight="1">
      <c r="A9" s="64"/>
      <c r="B9" s="60"/>
      <c r="C9" s="47" t="s">
        <v>22</v>
      </c>
      <c r="D9" s="47"/>
      <c r="E9" s="177">
        <v>403</v>
      </c>
      <c r="F9" s="150"/>
      <c r="G9" s="177">
        <v>301</v>
      </c>
      <c r="H9" s="65"/>
      <c r="I9" s="47"/>
      <c r="K9" s="64"/>
    </row>
    <row r="10" spans="1:39" ht="18.75" customHeight="1">
      <c r="A10" s="64"/>
      <c r="B10" s="60"/>
      <c r="C10" s="47" t="s">
        <v>23</v>
      </c>
      <c r="D10" s="47"/>
      <c r="E10" s="178">
        <v>15</v>
      </c>
      <c r="F10" s="150"/>
      <c r="G10" s="178">
        <v>56</v>
      </c>
      <c r="H10" s="65"/>
      <c r="I10" s="47"/>
      <c r="K10" s="64"/>
    </row>
    <row r="11" spans="1:39" ht="18.75" customHeight="1">
      <c r="A11" s="64"/>
      <c r="B11" s="60"/>
      <c r="C11" s="47" t="s">
        <v>24</v>
      </c>
      <c r="E11" s="178">
        <v>245</v>
      </c>
      <c r="F11" s="149"/>
      <c r="G11" s="178">
        <v>201</v>
      </c>
      <c r="H11" s="47"/>
      <c r="I11" s="47"/>
    </row>
    <row r="12" spans="1:39" ht="18.75" customHeight="1">
      <c r="B12" s="60"/>
      <c r="C12" s="47" t="s">
        <v>25</v>
      </c>
      <c r="D12" s="47"/>
      <c r="E12" s="178">
        <v>429</v>
      </c>
      <c r="F12" s="149"/>
      <c r="G12" s="178">
        <v>316</v>
      </c>
      <c r="H12" s="47"/>
      <c r="I12" s="47"/>
    </row>
    <row r="13" spans="1:39" ht="18.75" customHeight="1">
      <c r="B13" s="60"/>
      <c r="C13" s="47" t="s">
        <v>26</v>
      </c>
      <c r="D13" s="47"/>
      <c r="E13" s="117">
        <v>3301</v>
      </c>
      <c r="F13" s="124"/>
      <c r="G13" s="117">
        <v>2228</v>
      </c>
      <c r="H13" s="47"/>
      <c r="I13" s="47"/>
    </row>
    <row r="14" spans="1:39" ht="18.75" customHeight="1">
      <c r="B14" s="60"/>
      <c r="C14" s="47" t="s">
        <v>27</v>
      </c>
      <c r="D14" s="47"/>
      <c r="E14" s="116">
        <v>167</v>
      </c>
      <c r="F14" s="124"/>
      <c r="G14" s="116">
        <v>158</v>
      </c>
      <c r="H14" s="47"/>
      <c r="I14" s="47"/>
    </row>
    <row r="15" spans="1:39" ht="18.75" customHeight="1">
      <c r="B15" s="47" t="s">
        <v>28</v>
      </c>
      <c r="C15" s="47"/>
      <c r="D15" s="47"/>
      <c r="E15" s="117">
        <f>SUM(E9:E14)</f>
        <v>4560</v>
      </c>
      <c r="F15" s="124"/>
      <c r="G15" s="117">
        <f>SUM(G9:G14)</f>
        <v>3260</v>
      </c>
      <c r="H15" s="47"/>
      <c r="I15" s="47"/>
      <c r="L15" s="147"/>
    </row>
    <row r="16" spans="1:39" ht="18.75" customHeight="1">
      <c r="B16" s="47" t="s">
        <v>29</v>
      </c>
      <c r="C16" s="47"/>
      <c r="D16" s="47"/>
      <c r="E16" s="179">
        <v>362</v>
      </c>
      <c r="F16" s="124"/>
      <c r="G16" s="179">
        <v>323</v>
      </c>
      <c r="H16" s="47"/>
      <c r="I16" s="47"/>
      <c r="L16" s="147"/>
    </row>
    <row r="17" spans="1:13" ht="18.75" customHeight="1">
      <c r="B17" s="47" t="s">
        <v>129</v>
      </c>
      <c r="C17" s="47"/>
      <c r="D17" s="47"/>
      <c r="E17" s="166">
        <v>717</v>
      </c>
      <c r="F17" s="124"/>
      <c r="G17" s="166">
        <v>643</v>
      </c>
      <c r="H17" s="47"/>
      <c r="I17" s="47"/>
      <c r="L17" s="148"/>
    </row>
    <row r="18" spans="1:13" ht="18.75" customHeight="1">
      <c r="B18" s="47" t="s">
        <v>30</v>
      </c>
      <c r="C18" s="47"/>
      <c r="D18" s="47"/>
      <c r="E18" s="179">
        <v>6027</v>
      </c>
      <c r="F18" s="124"/>
      <c r="G18" s="179">
        <v>5395</v>
      </c>
      <c r="H18" s="47"/>
      <c r="I18" s="47"/>
    </row>
    <row r="19" spans="1:13" ht="18.75" customHeight="1">
      <c r="B19" s="47" t="s">
        <v>31</v>
      </c>
      <c r="C19" s="47"/>
      <c r="D19" s="47"/>
      <c r="E19" s="179">
        <v>2094</v>
      </c>
      <c r="F19" s="124"/>
      <c r="G19" s="179">
        <v>1959</v>
      </c>
      <c r="H19" s="66"/>
      <c r="I19" s="47"/>
    </row>
    <row r="20" spans="1:13" ht="18.75" customHeight="1">
      <c r="B20" s="47" t="s">
        <v>32</v>
      </c>
      <c r="C20" s="47"/>
      <c r="D20" s="47"/>
      <c r="E20" s="179">
        <v>390</v>
      </c>
      <c r="F20" s="124"/>
      <c r="G20" s="179">
        <v>281</v>
      </c>
      <c r="H20" s="67"/>
      <c r="I20" s="47"/>
    </row>
    <row r="21" spans="1:13" ht="18.75" customHeight="1" thickBot="1">
      <c r="B21" s="47" t="s">
        <v>33</v>
      </c>
      <c r="C21" s="60"/>
      <c r="D21" s="60"/>
      <c r="E21" s="180">
        <f>SUM(E15:E20)</f>
        <v>14150</v>
      </c>
      <c r="F21" s="124"/>
      <c r="G21" s="180">
        <f>SUM(G15:G20)</f>
        <v>11861</v>
      </c>
      <c r="H21" s="67"/>
      <c r="I21" s="47"/>
      <c r="L21" s="147"/>
    </row>
    <row r="22" spans="1:13" ht="9.75" customHeight="1" thickTop="1">
      <c r="F22" s="151"/>
      <c r="G22" s="173"/>
      <c r="I22" s="47"/>
    </row>
    <row r="23" spans="1:13">
      <c r="A23" s="58"/>
      <c r="B23" s="60" t="s">
        <v>34</v>
      </c>
      <c r="C23" s="47"/>
      <c r="D23" s="47"/>
      <c r="E23" s="181"/>
      <c r="F23" s="124"/>
      <c r="G23" s="181"/>
      <c r="H23" s="68"/>
      <c r="I23" s="47"/>
    </row>
    <row r="24" spans="1:13" ht="18.95" customHeight="1">
      <c r="B24" s="63" t="s">
        <v>35</v>
      </c>
      <c r="C24" s="57"/>
      <c r="D24" s="47"/>
      <c r="E24" s="182"/>
      <c r="F24" s="124"/>
      <c r="G24" s="182"/>
      <c r="H24" s="47"/>
      <c r="I24" s="47"/>
    </row>
    <row r="25" spans="1:13" ht="18.95" customHeight="1">
      <c r="B25" s="60"/>
      <c r="C25" s="47" t="s">
        <v>36</v>
      </c>
      <c r="D25" s="47"/>
      <c r="E25" s="183">
        <v>175</v>
      </c>
      <c r="F25" s="152"/>
      <c r="G25" s="183">
        <v>158</v>
      </c>
      <c r="H25" s="47"/>
      <c r="I25" s="47"/>
    </row>
    <row r="26" spans="1:13" ht="18.95" customHeight="1">
      <c r="B26" s="60"/>
      <c r="C26" s="47" t="s">
        <v>37</v>
      </c>
      <c r="D26" s="47"/>
      <c r="E26" s="184">
        <v>108</v>
      </c>
      <c r="F26" s="124"/>
      <c r="G26" s="184">
        <v>98</v>
      </c>
      <c r="H26" s="47"/>
      <c r="I26" s="47"/>
    </row>
    <row r="27" spans="1:13" ht="18.95" customHeight="1">
      <c r="B27" s="60"/>
      <c r="C27" s="47" t="s">
        <v>38</v>
      </c>
      <c r="D27" s="47"/>
      <c r="E27" s="184">
        <v>207</v>
      </c>
      <c r="F27" s="124"/>
      <c r="G27" s="184">
        <v>171</v>
      </c>
      <c r="H27" s="47"/>
      <c r="I27" s="47"/>
    </row>
    <row r="28" spans="1:13" ht="18.95" customHeight="1">
      <c r="B28" s="60"/>
      <c r="C28" s="47" t="s">
        <v>39</v>
      </c>
      <c r="D28" s="47"/>
      <c r="E28" s="184">
        <v>162</v>
      </c>
      <c r="F28" s="124"/>
      <c r="G28" s="184">
        <v>127</v>
      </c>
      <c r="H28" s="47"/>
      <c r="I28" s="47"/>
    </row>
    <row r="29" spans="1:13" ht="18.95" customHeight="1">
      <c r="B29" s="56"/>
      <c r="C29" s="47" t="s">
        <v>40</v>
      </c>
      <c r="D29" s="47"/>
      <c r="E29" s="184">
        <v>129</v>
      </c>
      <c r="F29" s="124"/>
      <c r="G29" s="184">
        <v>138</v>
      </c>
      <c r="H29" s="47"/>
      <c r="I29" s="47"/>
      <c r="K29" s="69"/>
    </row>
    <row r="30" spans="1:13" ht="18.95" customHeight="1">
      <c r="B30" s="56"/>
      <c r="C30" s="47" t="s">
        <v>26</v>
      </c>
      <c r="D30" s="47"/>
      <c r="E30" s="185">
        <v>3301</v>
      </c>
      <c r="F30" s="153"/>
      <c r="G30" s="185">
        <v>2228</v>
      </c>
      <c r="H30" s="47"/>
      <c r="I30" s="47"/>
      <c r="K30" s="69"/>
    </row>
    <row r="31" spans="1:13" ht="18.95" customHeight="1">
      <c r="B31" s="47" t="s">
        <v>41</v>
      </c>
      <c r="C31" s="47"/>
      <c r="D31" s="47"/>
      <c r="E31" s="184">
        <f>SUM(E25:E30)</f>
        <v>4082</v>
      </c>
      <c r="F31" s="124"/>
      <c r="G31" s="184">
        <f>SUM(G25:G30)</f>
        <v>2920</v>
      </c>
      <c r="H31" s="70"/>
      <c r="I31" s="47"/>
      <c r="J31" s="71"/>
      <c r="M31" s="72"/>
    </row>
    <row r="32" spans="1:13" ht="18.95" customHeight="1">
      <c r="B32" s="47" t="s">
        <v>42</v>
      </c>
      <c r="D32" s="47"/>
      <c r="E32" s="182">
        <v>3603</v>
      </c>
      <c r="F32" s="40"/>
      <c r="G32" s="182">
        <v>2364</v>
      </c>
      <c r="H32" s="47"/>
      <c r="I32" s="47"/>
    </row>
    <row r="33" spans="2:11" ht="18.95" customHeight="1">
      <c r="B33" s="47" t="s">
        <v>128</v>
      </c>
      <c r="C33" s="47"/>
      <c r="D33" s="47"/>
      <c r="E33" s="182">
        <v>720</v>
      </c>
      <c r="F33" s="40"/>
      <c r="G33" s="182">
        <v>626</v>
      </c>
      <c r="H33" s="47"/>
      <c r="K33" s="69"/>
    </row>
    <row r="34" spans="2:11" ht="18.95" customHeight="1">
      <c r="B34" s="47" t="s">
        <v>43</v>
      </c>
      <c r="C34" s="47"/>
      <c r="D34" s="47"/>
      <c r="E34" s="182">
        <v>171</v>
      </c>
      <c r="F34" s="124"/>
      <c r="G34" s="182">
        <v>200</v>
      </c>
      <c r="H34" s="47"/>
    </row>
    <row r="35" spans="2:11" ht="18.95" customHeight="1">
      <c r="B35" s="47" t="s">
        <v>44</v>
      </c>
      <c r="C35" s="47"/>
      <c r="D35" s="47"/>
      <c r="E35" s="186">
        <v>144</v>
      </c>
      <c r="F35" s="124"/>
      <c r="G35" s="186">
        <v>142</v>
      </c>
      <c r="H35" s="47"/>
    </row>
    <row r="36" spans="2:11" ht="18.95" customHeight="1">
      <c r="B36" s="47" t="s">
        <v>45</v>
      </c>
      <c r="C36" s="47"/>
      <c r="D36" s="47"/>
      <c r="E36" s="162">
        <f>SUM(E31:E35)</f>
        <v>8720</v>
      </c>
      <c r="F36" s="124"/>
      <c r="G36" s="162">
        <f>SUM(G31:G35)</f>
        <v>6252</v>
      </c>
      <c r="H36" s="47"/>
    </row>
    <row r="37" spans="2:11" ht="12.75" customHeight="1">
      <c r="B37" s="47"/>
      <c r="C37" s="47"/>
      <c r="D37" s="47"/>
      <c r="E37" s="184"/>
      <c r="F37" s="124"/>
      <c r="G37" s="184"/>
      <c r="H37" s="47"/>
    </row>
    <row r="38" spans="2:11">
      <c r="B38" s="60" t="s">
        <v>46</v>
      </c>
      <c r="C38" s="47"/>
      <c r="D38" s="47"/>
      <c r="E38" s="184"/>
      <c r="F38" s="124"/>
      <c r="G38" s="184"/>
      <c r="H38" s="47"/>
    </row>
    <row r="39" spans="2:11" ht="15.75" customHeight="1">
      <c r="B39" s="60" t="s">
        <v>47</v>
      </c>
      <c r="C39" s="47"/>
      <c r="D39" s="47"/>
      <c r="E39" s="181"/>
      <c r="F39" s="125"/>
      <c r="G39" s="181"/>
      <c r="H39" s="15"/>
    </row>
    <row r="40" spans="2:11" ht="18.95" customHeight="1">
      <c r="B40" s="47" t="s">
        <v>86</v>
      </c>
      <c r="C40" s="47"/>
      <c r="D40" s="47"/>
      <c r="E40" s="181"/>
      <c r="F40" s="125"/>
      <c r="G40" s="181"/>
      <c r="H40" s="15"/>
    </row>
    <row r="41" spans="2:11" ht="18.95" customHeight="1">
      <c r="B41" s="47"/>
      <c r="C41" s="47" t="s">
        <v>68</v>
      </c>
      <c r="D41" s="47"/>
      <c r="E41" s="184">
        <v>2</v>
      </c>
      <c r="F41" s="125"/>
      <c r="G41" s="184">
        <v>2</v>
      </c>
      <c r="H41" s="15"/>
    </row>
    <row r="42" spans="2:11" ht="18.95" customHeight="1">
      <c r="C42" s="47" t="s">
        <v>69</v>
      </c>
      <c r="D42" s="47"/>
      <c r="E42" s="184">
        <v>3104</v>
      </c>
      <c r="F42" s="125"/>
      <c r="G42" s="184">
        <v>3011</v>
      </c>
      <c r="H42" s="15"/>
    </row>
    <row r="43" spans="2:11" ht="18.95" customHeight="1">
      <c r="C43" s="47" t="s">
        <v>70</v>
      </c>
      <c r="D43" s="47"/>
      <c r="E43" s="184">
        <v>-176</v>
      </c>
      <c r="F43" s="125"/>
      <c r="G43" s="184">
        <v>-111</v>
      </c>
      <c r="H43" s="15"/>
    </row>
    <row r="44" spans="2:11" ht="18.95" customHeight="1">
      <c r="C44" s="47" t="s">
        <v>71</v>
      </c>
      <c r="D44" s="44"/>
      <c r="E44" s="184">
        <v>-979</v>
      </c>
      <c r="F44" s="125"/>
      <c r="G44" s="184">
        <v>-864</v>
      </c>
      <c r="H44" s="15"/>
    </row>
    <row r="45" spans="2:11" ht="18.95" customHeight="1">
      <c r="C45" s="47" t="s">
        <v>72</v>
      </c>
      <c r="D45" s="47"/>
      <c r="E45" s="187">
        <v>3479</v>
      </c>
      <c r="F45" s="125"/>
      <c r="G45" s="187">
        <v>3571</v>
      </c>
      <c r="H45" s="15"/>
      <c r="K45" s="72"/>
    </row>
    <row r="46" spans="2:11" ht="18.95" customHeight="1">
      <c r="B46" s="47" t="s">
        <v>206</v>
      </c>
      <c r="C46" s="47"/>
      <c r="D46" s="47"/>
      <c r="E46" s="188">
        <f>SUM(E41:E45)</f>
        <v>5430</v>
      </c>
      <c r="F46" s="124"/>
      <c r="G46" s="188">
        <f>SUM(G41:G45)</f>
        <v>5609</v>
      </c>
      <c r="H46" s="4"/>
    </row>
    <row r="47" spans="2:11" ht="18.95" customHeight="1" thickBot="1">
      <c r="B47" s="47" t="s">
        <v>48</v>
      </c>
      <c r="E47" s="189">
        <f>E46+E36</f>
        <v>14150</v>
      </c>
      <c r="F47" s="154"/>
      <c r="G47" s="189">
        <f>G46+G36</f>
        <v>11861</v>
      </c>
    </row>
    <row r="48" spans="2:11" ht="13.5" thickTop="1">
      <c r="G48" s="173"/>
    </row>
    <row r="50" spans="4:8">
      <c r="E50" s="190"/>
      <c r="G50" s="46"/>
    </row>
    <row r="51" spans="4:8">
      <c r="D51" s="47"/>
      <c r="E51" s="191"/>
      <c r="F51" s="125"/>
      <c r="G51" s="47"/>
      <c r="H51" s="47"/>
    </row>
    <row r="52" spans="4:8">
      <c r="D52" s="47"/>
      <c r="E52" s="191"/>
      <c r="F52" s="125"/>
      <c r="G52" s="47"/>
      <c r="H52" s="47"/>
    </row>
  </sheetData>
  <mergeCells count="3">
    <mergeCell ref="A1:I1"/>
    <mergeCell ref="A2:I2"/>
    <mergeCell ref="A3:I3"/>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221"/>
  <sheetViews>
    <sheetView showGridLines="0" zoomScale="85" zoomScaleNormal="85" zoomScaleSheetLayoutView="80" workbookViewId="0">
      <selection activeCell="N88" sqref="N88"/>
    </sheetView>
  </sheetViews>
  <sheetFormatPr defaultColWidth="6.28515625" defaultRowHeight="12.75"/>
  <cols>
    <col min="1" max="1" width="57.7109375" style="18" customWidth="1"/>
    <col min="2" max="2" width="2.7109375" style="18"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3.28515625" style="89" customWidth="1"/>
    <col min="9" max="9" width="17.7109375" style="130" bestFit="1" customWidth="1"/>
    <col min="10" max="10" width="3.140625" style="130" customWidth="1"/>
    <col min="11" max="11" width="17.7109375" style="18" bestFit="1" customWidth="1"/>
    <col min="12" max="16384" width="6.28515625" style="18"/>
  </cols>
  <sheetData>
    <row r="1" spans="1:11" ht="12.75" customHeight="1">
      <c r="A1" s="459" t="s">
        <v>117</v>
      </c>
      <c r="B1" s="459"/>
      <c r="C1" s="459"/>
      <c r="D1" s="459"/>
      <c r="E1" s="459"/>
      <c r="F1" s="459"/>
      <c r="G1" s="459"/>
      <c r="H1" s="459"/>
      <c r="I1" s="459"/>
      <c r="J1" s="459"/>
      <c r="K1" s="459"/>
    </row>
    <row r="2" spans="1:11" ht="12.75" customHeight="1">
      <c r="A2" s="460" t="s">
        <v>180</v>
      </c>
      <c r="B2" s="460"/>
      <c r="C2" s="460"/>
      <c r="D2" s="460"/>
      <c r="E2" s="460"/>
      <c r="F2" s="460"/>
      <c r="G2" s="460"/>
      <c r="H2" s="460"/>
      <c r="I2" s="460"/>
      <c r="J2" s="460"/>
      <c r="K2" s="460"/>
    </row>
    <row r="3" spans="1:11" ht="12.75" customHeight="1">
      <c r="A3" s="459" t="s">
        <v>66</v>
      </c>
      <c r="B3" s="459"/>
      <c r="C3" s="459"/>
      <c r="D3" s="459"/>
      <c r="E3" s="459"/>
      <c r="F3" s="459"/>
      <c r="G3" s="459"/>
      <c r="H3" s="459"/>
      <c r="I3" s="459"/>
      <c r="J3" s="459"/>
      <c r="K3" s="459"/>
    </row>
    <row r="4" spans="1:11" ht="12.75" customHeight="1">
      <c r="A4" s="459" t="s">
        <v>5</v>
      </c>
      <c r="B4" s="459"/>
      <c r="C4" s="459"/>
      <c r="D4" s="459"/>
      <c r="E4" s="459"/>
      <c r="F4" s="459"/>
      <c r="G4" s="459"/>
      <c r="H4" s="459"/>
      <c r="I4" s="459"/>
      <c r="J4" s="459"/>
      <c r="K4" s="459"/>
    </row>
    <row r="5" spans="1:11" ht="12.75" customHeight="1">
      <c r="A5" s="459" t="s">
        <v>2</v>
      </c>
      <c r="B5" s="459"/>
      <c r="C5" s="459"/>
      <c r="D5" s="459"/>
      <c r="E5" s="459"/>
      <c r="F5" s="459"/>
      <c r="G5" s="459"/>
      <c r="H5" s="459"/>
      <c r="I5" s="459"/>
      <c r="J5" s="459"/>
      <c r="K5" s="459"/>
    </row>
    <row r="6" spans="1:11" ht="12.75" customHeight="1">
      <c r="A6" s="136"/>
      <c r="B6" s="136"/>
      <c r="C6" s="136"/>
      <c r="D6" s="136"/>
      <c r="E6" s="136"/>
      <c r="F6" s="136"/>
      <c r="G6" s="136"/>
      <c r="H6" s="129"/>
      <c r="I6" s="276"/>
      <c r="J6" s="276"/>
      <c r="K6" s="276"/>
    </row>
    <row r="7" spans="1:11" ht="12.75" customHeight="1">
      <c r="A7" s="136"/>
      <c r="B7" s="136"/>
      <c r="C7" s="136"/>
      <c r="D7" s="136"/>
      <c r="E7" s="136"/>
      <c r="F7" s="136"/>
      <c r="G7" s="136"/>
      <c r="H7" s="129"/>
      <c r="I7" s="276"/>
      <c r="J7" s="276"/>
      <c r="K7" s="276"/>
    </row>
    <row r="8" spans="1:11" ht="12.75" customHeight="1">
      <c r="A8" s="136"/>
      <c r="B8" s="136"/>
      <c r="C8" s="458" t="s">
        <v>51</v>
      </c>
      <c r="D8" s="458"/>
      <c r="E8" s="458"/>
      <c r="F8" s="458"/>
      <c r="G8" s="458"/>
      <c r="H8" s="129"/>
      <c r="I8" s="457" t="s">
        <v>140</v>
      </c>
      <c r="J8" s="457"/>
      <c r="K8" s="457"/>
    </row>
    <row r="9" spans="1:11" ht="12.75" customHeight="1">
      <c r="A9" s="130"/>
      <c r="B9" s="136"/>
      <c r="C9" s="135" t="str">
        <f>+'Detailed Revenue'!C7</f>
        <v>December 31,</v>
      </c>
      <c r="D9" s="41"/>
      <c r="E9" s="207" t="str">
        <f>+'Detailed Revenue'!E7</f>
        <v>September 30,</v>
      </c>
      <c r="F9" s="41"/>
      <c r="G9" s="207" t="str">
        <f>+'Detailed Revenue'!G7</f>
        <v>December 31,</v>
      </c>
      <c r="H9" s="129"/>
      <c r="I9" s="289" t="s">
        <v>131</v>
      </c>
      <c r="J9" s="278"/>
      <c r="K9" s="289" t="s">
        <v>131</v>
      </c>
    </row>
    <row r="10" spans="1:11" ht="12.75" customHeight="1">
      <c r="A10" s="130"/>
      <c r="B10" s="229"/>
      <c r="C10" s="230">
        <f>+'Detailed Revenue'!C8</f>
        <v>2016</v>
      </c>
      <c r="D10" s="222"/>
      <c r="E10" s="230">
        <f>+'Detailed Revenue'!E8</f>
        <v>2016</v>
      </c>
      <c r="F10" s="222"/>
      <c r="G10" s="230">
        <f>+'Detailed Revenue'!G8</f>
        <v>2015</v>
      </c>
      <c r="H10" s="130"/>
      <c r="I10" s="223">
        <f>C10</f>
        <v>2016</v>
      </c>
      <c r="J10" s="235"/>
      <c r="K10" s="223">
        <f>G10</f>
        <v>2015</v>
      </c>
    </row>
    <row r="11" spans="1:11" s="130" customFormat="1">
      <c r="B11" s="139"/>
      <c r="C11" s="167"/>
      <c r="D11" s="41"/>
      <c r="E11" s="167"/>
      <c r="F11" s="41"/>
      <c r="G11" s="101"/>
      <c r="I11" s="286"/>
      <c r="J11" s="279"/>
      <c r="K11" s="286"/>
    </row>
    <row r="12" spans="1:11">
      <c r="A12" s="38" t="s">
        <v>161</v>
      </c>
      <c r="B12" s="29"/>
      <c r="C12" s="159">
        <f>'Income Statement'!B50</f>
        <v>-224</v>
      </c>
      <c r="D12" s="42"/>
      <c r="E12" s="159">
        <f>'Income Statement'!D50</f>
        <v>131</v>
      </c>
      <c r="F12" s="130"/>
      <c r="G12" s="82">
        <f>'Income Statement'!F50</f>
        <v>148</v>
      </c>
      <c r="H12" s="82"/>
      <c r="I12" s="285">
        <f>'Income Statement'!H50</f>
        <v>108</v>
      </c>
      <c r="J12" s="285"/>
      <c r="K12" s="285">
        <f>'Income Statement'!J50</f>
        <v>428</v>
      </c>
    </row>
    <row r="13" spans="1:11" ht="15">
      <c r="A13" s="27"/>
      <c r="B13" s="27"/>
      <c r="C13" s="168"/>
      <c r="D13" s="39"/>
      <c r="E13" s="168"/>
      <c r="F13" s="43"/>
      <c r="G13" s="39"/>
      <c r="H13" s="129"/>
      <c r="I13" s="276"/>
      <c r="J13" s="284"/>
      <c r="K13" s="276"/>
    </row>
    <row r="14" spans="1:11" ht="15">
      <c r="A14" s="130" t="s">
        <v>52</v>
      </c>
      <c r="B14" s="130"/>
      <c r="C14" s="161"/>
      <c r="D14" s="130"/>
      <c r="E14" s="161"/>
      <c r="F14" s="130"/>
      <c r="G14" s="130"/>
      <c r="H14" s="129"/>
      <c r="I14" s="276"/>
      <c r="J14" s="276"/>
      <c r="K14" s="276"/>
    </row>
    <row r="15" spans="1:11" ht="15">
      <c r="A15" s="131"/>
      <c r="B15" s="130"/>
      <c r="C15" s="169"/>
      <c r="D15" s="130"/>
      <c r="E15" s="169"/>
      <c r="F15" s="130"/>
      <c r="G15" s="130"/>
      <c r="H15" s="129"/>
      <c r="I15" s="276"/>
      <c r="J15" s="276"/>
      <c r="K15" s="276"/>
    </row>
    <row r="16" spans="1:11" ht="15">
      <c r="A16" s="131" t="s">
        <v>126</v>
      </c>
      <c r="B16" s="130"/>
      <c r="C16" s="166">
        <v>23</v>
      </c>
      <c r="D16" s="132"/>
      <c r="E16" s="166">
        <v>23</v>
      </c>
      <c r="F16" s="132"/>
      <c r="G16" s="166">
        <v>15</v>
      </c>
      <c r="H16" s="126"/>
      <c r="I16" s="291">
        <v>82</v>
      </c>
      <c r="J16" s="279"/>
      <c r="K16" s="303">
        <v>62</v>
      </c>
    </row>
    <row r="17" spans="1:11" ht="15">
      <c r="A17" s="295" t="s">
        <v>162</v>
      </c>
      <c r="B17" s="130"/>
      <c r="C17" s="166">
        <v>0</v>
      </c>
      <c r="D17" s="132"/>
      <c r="E17" s="166">
        <v>0</v>
      </c>
      <c r="F17" s="132"/>
      <c r="G17" s="166">
        <v>12</v>
      </c>
      <c r="H17" s="126"/>
      <c r="I17" s="291">
        <v>41</v>
      </c>
      <c r="J17" s="281"/>
      <c r="K17" s="303">
        <v>172</v>
      </c>
    </row>
    <row r="18" spans="1:11" s="22" customFormat="1" ht="15.75">
      <c r="A18" s="131" t="s">
        <v>163</v>
      </c>
      <c r="B18" s="131"/>
      <c r="C18" s="170">
        <v>20</v>
      </c>
      <c r="D18" s="128"/>
      <c r="E18" s="170">
        <v>12</v>
      </c>
      <c r="F18" s="128"/>
      <c r="G18" s="170">
        <v>4</v>
      </c>
      <c r="H18" s="129"/>
      <c r="I18" s="291">
        <v>76</v>
      </c>
      <c r="J18" s="276"/>
      <c r="K18" s="302">
        <v>10</v>
      </c>
    </row>
    <row r="19" spans="1:11" s="343" customFormat="1" ht="15">
      <c r="A19" s="340" t="s">
        <v>170</v>
      </c>
      <c r="B19" s="340"/>
      <c r="C19" s="170">
        <v>578</v>
      </c>
      <c r="D19" s="292"/>
      <c r="E19" s="170">
        <v>0</v>
      </c>
      <c r="F19" s="292"/>
      <c r="G19" s="170">
        <v>0</v>
      </c>
      <c r="H19" s="337"/>
      <c r="I19" s="302">
        <v>578</v>
      </c>
      <c r="K19" s="347">
        <v>0</v>
      </c>
    </row>
    <row r="20" spans="1:11" s="356" customFormat="1" ht="15.75">
      <c r="A20" s="353" t="s">
        <v>171</v>
      </c>
      <c r="B20" s="353"/>
      <c r="C20" s="170">
        <v>6</v>
      </c>
      <c r="D20" s="354"/>
      <c r="E20" s="170">
        <v>0</v>
      </c>
      <c r="F20" s="354"/>
      <c r="G20" s="170">
        <v>0</v>
      </c>
      <c r="H20" s="200"/>
      <c r="I20" s="331">
        <v>6</v>
      </c>
      <c r="J20" s="355"/>
      <c r="K20" s="170">
        <v>0</v>
      </c>
    </row>
    <row r="21" spans="1:11" s="343" customFormat="1" ht="15.75">
      <c r="A21" s="340" t="s">
        <v>164</v>
      </c>
      <c r="B21" s="340"/>
      <c r="C21" s="170">
        <v>12</v>
      </c>
      <c r="D21" s="292"/>
      <c r="E21" s="170">
        <v>0</v>
      </c>
      <c r="F21" s="292"/>
      <c r="G21" s="170">
        <v>0</v>
      </c>
      <c r="H21" s="337"/>
      <c r="I21" s="347">
        <v>12</v>
      </c>
      <c r="J21" s="332"/>
      <c r="K21" s="302">
        <v>0</v>
      </c>
    </row>
    <row r="22" spans="1:11" s="281" customFormat="1" ht="15">
      <c r="A22" s="295" t="s">
        <v>165</v>
      </c>
      <c r="B22" s="280"/>
      <c r="C22" s="170">
        <v>0</v>
      </c>
      <c r="D22" s="292"/>
      <c r="E22" s="170">
        <v>0</v>
      </c>
      <c r="F22" s="292"/>
      <c r="G22" s="170">
        <v>0</v>
      </c>
      <c r="H22" s="277"/>
      <c r="I22" s="291">
        <v>0</v>
      </c>
      <c r="J22" s="279"/>
      <c r="K22" s="303">
        <v>-13</v>
      </c>
    </row>
    <row r="23" spans="1:11" s="343" customFormat="1" ht="15">
      <c r="A23" s="340" t="s">
        <v>149</v>
      </c>
      <c r="B23" s="340"/>
      <c r="C23" s="170">
        <v>0</v>
      </c>
      <c r="D23" s="292"/>
      <c r="E23" s="170">
        <v>0</v>
      </c>
      <c r="F23" s="292"/>
      <c r="G23" s="170">
        <v>0</v>
      </c>
      <c r="H23" s="337"/>
      <c r="I23" s="347">
        <v>0</v>
      </c>
      <c r="J23" s="339"/>
      <c r="K23" s="347">
        <v>12</v>
      </c>
    </row>
    <row r="24" spans="1:11" s="22" customFormat="1" ht="15">
      <c r="A24" s="295" t="s">
        <v>166</v>
      </c>
      <c r="B24" s="131"/>
      <c r="C24" s="170">
        <v>1</v>
      </c>
      <c r="D24" s="128"/>
      <c r="E24" s="170">
        <v>0</v>
      </c>
      <c r="F24" s="128"/>
      <c r="G24" s="170">
        <v>0</v>
      </c>
      <c r="H24" s="129"/>
      <c r="I24" s="290">
        <v>-1</v>
      </c>
      <c r="J24" s="281"/>
      <c r="K24" s="303">
        <v>0</v>
      </c>
    </row>
    <row r="25" spans="1:11" s="323" customFormat="1" ht="15">
      <c r="A25" s="340" t="s">
        <v>172</v>
      </c>
      <c r="C25" s="327">
        <v>0</v>
      </c>
      <c r="D25" s="324"/>
      <c r="E25" s="327">
        <v>0</v>
      </c>
      <c r="F25" s="324"/>
      <c r="G25" s="327">
        <v>-26</v>
      </c>
      <c r="H25" s="322"/>
      <c r="I25" s="326">
        <v>0</v>
      </c>
      <c r="J25" s="325"/>
      <c r="K25" s="326">
        <v>0</v>
      </c>
    </row>
    <row r="26" spans="1:11" s="281" customFormat="1" ht="15">
      <c r="A26" s="295" t="s">
        <v>152</v>
      </c>
      <c r="B26" s="280"/>
      <c r="C26" s="170">
        <v>6</v>
      </c>
      <c r="D26" s="292"/>
      <c r="E26" s="170">
        <v>0</v>
      </c>
      <c r="F26" s="292"/>
      <c r="G26" s="170">
        <v>0</v>
      </c>
      <c r="H26" s="277"/>
      <c r="I26" s="291">
        <v>6</v>
      </c>
      <c r="J26" s="279"/>
      <c r="K26" s="303">
        <v>0</v>
      </c>
    </row>
    <row r="27" spans="1:11" ht="17.25" customHeight="1">
      <c r="A27" s="131" t="s">
        <v>67</v>
      </c>
      <c r="B27" s="131"/>
      <c r="C27" s="359">
        <f>SUM(C16:C26)</f>
        <v>646</v>
      </c>
      <c r="D27" s="292"/>
      <c r="E27" s="359">
        <f>SUM(E16:E26)</f>
        <v>35</v>
      </c>
      <c r="F27" s="292"/>
      <c r="G27" s="359">
        <f>SUM(G16:G26)</f>
        <v>5</v>
      </c>
      <c r="H27" s="337"/>
      <c r="I27" s="359">
        <f>SUM(I16:I26)</f>
        <v>800</v>
      </c>
      <c r="J27" s="276"/>
      <c r="K27" s="171">
        <f>SUM(K16:K26)</f>
        <v>243</v>
      </c>
    </row>
    <row r="28" spans="1:11" ht="15">
      <c r="A28" s="131"/>
      <c r="B28" s="131"/>
      <c r="C28" s="127"/>
      <c r="D28" s="292"/>
      <c r="E28" s="127"/>
      <c r="F28" s="292"/>
      <c r="G28" s="127"/>
      <c r="H28" s="337"/>
      <c r="I28" s="104"/>
      <c r="J28" s="276"/>
      <c r="K28" s="276"/>
    </row>
    <row r="29" spans="1:11" ht="15.75">
      <c r="A29" s="131" t="s">
        <v>153</v>
      </c>
      <c r="B29" s="131"/>
      <c r="C29" s="79">
        <v>-261</v>
      </c>
      <c r="D29" s="292"/>
      <c r="E29" s="79">
        <v>-12</v>
      </c>
      <c r="F29" s="292"/>
      <c r="G29" s="79">
        <v>-3</v>
      </c>
      <c r="H29" s="328"/>
      <c r="I29" s="79">
        <v>-287</v>
      </c>
      <c r="J29" s="276"/>
      <c r="K29" s="172">
        <v>-90</v>
      </c>
    </row>
    <row r="30" spans="1:11" ht="15">
      <c r="A30" s="131" t="s">
        <v>53</v>
      </c>
      <c r="B30" s="131"/>
      <c r="C30" s="127">
        <f>SUM(C27:C29)</f>
        <v>385</v>
      </c>
      <c r="D30" s="342"/>
      <c r="E30" s="127">
        <f>SUM(E27:E29)</f>
        <v>23</v>
      </c>
      <c r="F30" s="342"/>
      <c r="G30" s="127">
        <f>SUM(G27:G29)</f>
        <v>2</v>
      </c>
      <c r="H30" s="337"/>
      <c r="I30" s="127">
        <f>SUM(I27:I29)</f>
        <v>513</v>
      </c>
      <c r="J30" s="276"/>
      <c r="K30" s="169">
        <f>SUM(K27:K29)</f>
        <v>153</v>
      </c>
    </row>
    <row r="31" spans="1:11" ht="15">
      <c r="A31" s="131"/>
      <c r="B31" s="131"/>
      <c r="C31" s="341"/>
      <c r="D31" s="342"/>
      <c r="E31" s="341"/>
      <c r="F31" s="342"/>
      <c r="G31" s="341"/>
      <c r="H31" s="337"/>
      <c r="I31" s="104"/>
      <c r="J31" s="276"/>
      <c r="K31" s="276"/>
    </row>
    <row r="32" spans="1:11" ht="15.75" thickBot="1">
      <c r="A32" s="23" t="s">
        <v>87</v>
      </c>
      <c r="B32" s="91"/>
      <c r="C32" s="319">
        <f>C12+C30</f>
        <v>161</v>
      </c>
      <c r="D32" s="25"/>
      <c r="E32" s="319">
        <f>E12+E30</f>
        <v>154</v>
      </c>
      <c r="F32" s="26"/>
      <c r="G32" s="319">
        <f>G12+G30</f>
        <v>150</v>
      </c>
      <c r="H32" s="337"/>
      <c r="I32" s="319">
        <f>I12+I30</f>
        <v>621</v>
      </c>
      <c r="J32" s="276"/>
      <c r="K32" s="296">
        <f>K12+K30</f>
        <v>581</v>
      </c>
    </row>
    <row r="33" spans="1:16" ht="15.75" thickTop="1">
      <c r="A33" s="27"/>
      <c r="B33" s="27"/>
      <c r="C33" s="28"/>
      <c r="D33" s="28"/>
      <c r="E33" s="28"/>
      <c r="F33" s="339"/>
      <c r="G33" s="28"/>
      <c r="H33" s="337"/>
      <c r="I33" s="104"/>
      <c r="J33" s="276"/>
      <c r="K33" s="276"/>
    </row>
    <row r="34" spans="1:16" ht="15">
      <c r="A34" s="29"/>
      <c r="B34" s="29"/>
      <c r="C34" s="28"/>
      <c r="D34" s="28"/>
      <c r="E34" s="28"/>
      <c r="F34" s="339"/>
      <c r="G34" s="28"/>
      <c r="H34" s="244"/>
      <c r="I34" s="104"/>
      <c r="J34" s="281"/>
      <c r="K34" s="276"/>
    </row>
    <row r="35" spans="1:16">
      <c r="A35" s="38" t="s">
        <v>173</v>
      </c>
      <c r="C35" s="297">
        <f>'Income Statement'!B54</f>
        <v>-1.3510253317249699</v>
      </c>
      <c r="D35" s="297"/>
      <c r="E35" s="297">
        <f>'Income Statement'!D54</f>
        <v>0.77286135693215341</v>
      </c>
      <c r="F35" s="339"/>
      <c r="G35" s="297">
        <f>'Income Statement'!F54</f>
        <v>0.87625814091178211</v>
      </c>
      <c r="H35" s="297"/>
      <c r="I35" s="297">
        <f>'Income Statement'!H54</f>
        <v>0.6398104265402843</v>
      </c>
      <c r="J35" s="282"/>
      <c r="K35" s="297">
        <f>'Income Statement'!J54</f>
        <v>2.4985405720957381</v>
      </c>
    </row>
    <row r="36" spans="1:16" s="343" customFormat="1" ht="25.15" customHeight="1">
      <c r="A36" s="357" t="s">
        <v>174</v>
      </c>
      <c r="B36" s="340"/>
      <c r="C36" s="360">
        <v>0.03</v>
      </c>
      <c r="D36" s="292"/>
      <c r="E36" s="360">
        <v>0</v>
      </c>
      <c r="F36" s="360"/>
      <c r="G36" s="360">
        <v>0</v>
      </c>
      <c r="H36" s="360"/>
      <c r="I36" s="360">
        <v>0</v>
      </c>
      <c r="J36" s="358"/>
      <c r="K36" s="358">
        <v>0</v>
      </c>
    </row>
    <row r="37" spans="1:16">
      <c r="A37" s="19" t="s">
        <v>54</v>
      </c>
      <c r="B37" s="19"/>
      <c r="C37" s="298">
        <f>C30/C42</f>
        <v>2.2740696987595981</v>
      </c>
      <c r="D37" s="30"/>
      <c r="E37" s="298">
        <f>E30/'Income Statement'!D60</f>
        <v>0.13569321533923304</v>
      </c>
      <c r="F37" s="30"/>
      <c r="G37" s="298">
        <f>G30/'Income Statement'!F60</f>
        <v>1.1841326228537596E-2</v>
      </c>
      <c r="H37" s="293"/>
      <c r="I37" s="298">
        <f>I30/'Income Statement'!H60</f>
        <v>3.0390995260663507</v>
      </c>
      <c r="J37" s="293"/>
      <c r="K37" s="298">
        <f>K30/'Income Statement'!J60</f>
        <v>0.89316987740805598</v>
      </c>
    </row>
    <row r="38" spans="1:16">
      <c r="A38" s="19"/>
      <c r="B38" s="19"/>
      <c r="C38" s="299"/>
      <c r="D38" s="299"/>
      <c r="E38" s="299"/>
      <c r="F38" s="339"/>
      <c r="G38" s="299"/>
      <c r="H38" s="244"/>
      <c r="I38" s="299"/>
      <c r="J38" s="281"/>
      <c r="K38" s="299"/>
    </row>
    <row r="39" spans="1:16" ht="13.5" thickBot="1">
      <c r="A39" s="23" t="s">
        <v>64</v>
      </c>
      <c r="B39" s="23"/>
      <c r="C39" s="300">
        <f>SUM(C35:C37)</f>
        <v>0.95304436703462825</v>
      </c>
      <c r="D39" s="283"/>
      <c r="E39" s="300">
        <f>SUM(E35:E37)</f>
        <v>0.90855457227138647</v>
      </c>
      <c r="F39" s="26"/>
      <c r="G39" s="300">
        <f>SUM(G35:G37)</f>
        <v>0.88809946714031973</v>
      </c>
      <c r="H39" s="283"/>
      <c r="I39" s="300">
        <f>SUM(I35:I37)</f>
        <v>3.6789099526066349</v>
      </c>
      <c r="J39" s="283"/>
      <c r="K39" s="300">
        <f>SUM(K35:K37)</f>
        <v>3.391710449503794</v>
      </c>
    </row>
    <row r="40" spans="1:16" s="339" customFormat="1" ht="13.5" thickTop="1">
      <c r="A40" s="23"/>
      <c r="B40" s="23"/>
      <c r="C40" s="283"/>
      <c r="D40" s="283"/>
      <c r="E40" s="283"/>
      <c r="F40" s="26"/>
      <c r="G40" s="283"/>
      <c r="H40" s="283"/>
      <c r="I40" s="283"/>
      <c r="J40" s="283"/>
      <c r="K40" s="283"/>
    </row>
    <row r="41" spans="1:16" s="339" customFormat="1">
      <c r="A41" s="376" t="s">
        <v>208</v>
      </c>
      <c r="B41" s="23"/>
      <c r="C41" s="283"/>
      <c r="D41" s="283"/>
      <c r="E41" s="283"/>
      <c r="F41" s="26"/>
      <c r="G41" s="283"/>
      <c r="H41" s="283"/>
      <c r="I41" s="283"/>
      <c r="J41" s="283"/>
      <c r="K41" s="283"/>
    </row>
    <row r="42" spans="1:16">
      <c r="A42" s="376" t="s">
        <v>177</v>
      </c>
      <c r="C42" s="339">
        <v>169.3</v>
      </c>
      <c r="D42" s="130"/>
      <c r="E42" s="130">
        <v>169.5</v>
      </c>
      <c r="F42" s="130"/>
      <c r="G42" s="130">
        <v>168.9</v>
      </c>
      <c r="H42" s="90"/>
      <c r="I42" s="18">
        <v>168.8</v>
      </c>
      <c r="J42" s="18"/>
      <c r="K42" s="18">
        <v>171.3</v>
      </c>
      <c r="M42" s="339"/>
      <c r="N42" s="339"/>
      <c r="O42" s="339"/>
      <c r="P42" s="339"/>
    </row>
    <row r="43" spans="1:16">
      <c r="H43" s="35"/>
      <c r="I43" s="18"/>
      <c r="J43" s="18"/>
      <c r="M43" s="339"/>
      <c r="N43" s="339"/>
      <c r="O43" s="339"/>
      <c r="P43" s="339"/>
    </row>
    <row r="44" spans="1:16">
      <c r="I44" s="18"/>
      <c r="J44" s="18"/>
      <c r="M44" s="339"/>
      <c r="N44" s="339"/>
      <c r="O44" s="339"/>
      <c r="P44" s="339"/>
    </row>
    <row r="45" spans="1:16">
      <c r="I45" s="18"/>
      <c r="J45" s="18"/>
      <c r="M45" s="339"/>
      <c r="N45" s="339"/>
      <c r="O45" s="339"/>
      <c r="P45" s="339"/>
    </row>
    <row r="46" spans="1:16" s="102" customFormat="1" ht="11.25">
      <c r="H46" s="103"/>
      <c r="M46" s="336"/>
      <c r="N46" s="336"/>
      <c r="O46" s="336"/>
      <c r="P46" s="336"/>
    </row>
    <row r="47" spans="1:16" s="102" customFormat="1" ht="11.25">
      <c r="H47" s="103"/>
      <c r="M47" s="336"/>
      <c r="N47" s="336"/>
      <c r="O47" s="336"/>
      <c r="P47" s="336"/>
    </row>
    <row r="48" spans="1:16" s="102" customFormat="1" ht="15">
      <c r="H48" s="103"/>
      <c r="I48" s="276"/>
      <c r="J48" s="281"/>
      <c r="K48" s="276"/>
      <c r="M48" s="336"/>
      <c r="N48" s="336"/>
      <c r="O48" s="336"/>
      <c r="P48" s="336"/>
    </row>
    <row r="49" spans="1:16" s="102" customFormat="1" ht="15">
      <c r="H49" s="103"/>
      <c r="I49" s="276"/>
      <c r="J49" s="281"/>
      <c r="K49" s="276"/>
      <c r="M49" s="336"/>
      <c r="N49" s="336"/>
      <c r="O49" s="336"/>
      <c r="P49" s="336"/>
    </row>
    <row r="50" spans="1:16" ht="15">
      <c r="A50" s="121"/>
      <c r="I50" s="276"/>
      <c r="J50" s="281"/>
      <c r="K50" s="276"/>
      <c r="M50" s="339"/>
      <c r="N50" s="339"/>
      <c r="O50" s="339"/>
      <c r="P50" s="339"/>
    </row>
    <row r="51" spans="1:16" s="102" customFormat="1" ht="15">
      <c r="H51" s="103"/>
      <c r="I51" s="276"/>
      <c r="J51" s="281"/>
      <c r="K51" s="276"/>
      <c r="M51" s="336"/>
      <c r="N51" s="336"/>
      <c r="O51" s="336"/>
      <c r="P51" s="336"/>
    </row>
    <row r="52" spans="1:16" s="102" customFormat="1">
      <c r="H52" s="103"/>
      <c r="I52" s="279"/>
      <c r="J52" s="287"/>
      <c r="K52" s="287"/>
      <c r="M52" s="336"/>
      <c r="N52" s="336"/>
      <c r="O52" s="336"/>
      <c r="P52" s="336"/>
    </row>
    <row r="53" spans="1:16" s="102" customFormat="1" ht="11.25">
      <c r="H53" s="103"/>
      <c r="I53" s="287"/>
      <c r="J53" s="287"/>
      <c r="K53" s="287"/>
      <c r="M53" s="336"/>
      <c r="N53" s="336"/>
      <c r="O53" s="336"/>
      <c r="P53" s="336"/>
    </row>
    <row r="54" spans="1:16" s="102" customFormat="1" ht="11.25">
      <c r="H54" s="103"/>
      <c r="I54" s="287"/>
      <c r="J54" s="287"/>
      <c r="K54" s="287"/>
      <c r="M54" s="336"/>
      <c r="N54" s="336"/>
      <c r="O54" s="336"/>
      <c r="P54" s="336"/>
    </row>
    <row r="55" spans="1:16" s="102" customFormat="1" ht="11.25">
      <c r="H55" s="103"/>
      <c r="I55" s="287"/>
      <c r="J55" s="287"/>
      <c r="K55" s="287"/>
      <c r="M55" s="336"/>
      <c r="N55" s="336"/>
      <c r="O55" s="336"/>
      <c r="P55" s="336"/>
    </row>
    <row r="56" spans="1:16" s="102" customFormat="1" ht="15">
      <c r="H56" s="103"/>
      <c r="I56" s="276"/>
      <c r="J56" s="276"/>
      <c r="K56" s="276"/>
      <c r="M56" s="336"/>
      <c r="N56" s="336"/>
      <c r="O56" s="336"/>
      <c r="P56" s="336"/>
    </row>
    <row r="57" spans="1:16" s="102" customFormat="1" ht="11.25">
      <c r="H57" s="103"/>
      <c r="I57" s="287"/>
      <c r="J57" s="287"/>
      <c r="K57" s="287"/>
      <c r="M57" s="336"/>
      <c r="N57" s="336"/>
      <c r="O57" s="336"/>
      <c r="P57" s="336"/>
    </row>
    <row r="58" spans="1:16" s="102" customFormat="1">
      <c r="H58" s="103"/>
      <c r="I58" s="279"/>
      <c r="J58" s="279"/>
      <c r="K58" s="274"/>
      <c r="M58" s="336"/>
      <c r="N58" s="336"/>
      <c r="O58" s="336"/>
      <c r="P58" s="336"/>
    </row>
    <row r="59" spans="1:16" s="102" customFormat="1" ht="11.25">
      <c r="H59" s="103"/>
      <c r="I59" s="287"/>
      <c r="J59" s="287"/>
      <c r="K59" s="274"/>
      <c r="M59" s="336"/>
      <c r="N59" s="336"/>
      <c r="O59" s="336"/>
      <c r="P59" s="336"/>
    </row>
    <row r="60" spans="1:16" s="102" customFormat="1" ht="11.25">
      <c r="H60" s="103"/>
      <c r="I60" s="287"/>
      <c r="J60" s="287"/>
      <c r="K60" s="274"/>
      <c r="M60" s="336"/>
      <c r="N60" s="336"/>
      <c r="O60" s="336"/>
      <c r="P60" s="336"/>
    </row>
    <row r="61" spans="1:16" s="102" customFormat="1" ht="11.25">
      <c r="H61" s="103"/>
      <c r="I61" s="287"/>
      <c r="J61" s="287"/>
      <c r="K61" s="274"/>
      <c r="M61" s="336"/>
      <c r="N61" s="336"/>
      <c r="O61" s="336"/>
      <c r="P61" s="336"/>
    </row>
    <row r="62" spans="1:16" s="102" customFormat="1" ht="11.25">
      <c r="H62" s="103"/>
      <c r="I62" s="287"/>
      <c r="J62" s="287"/>
      <c r="K62" s="274"/>
      <c r="M62" s="336"/>
      <c r="N62" s="336"/>
      <c r="O62" s="336"/>
      <c r="P62" s="336"/>
    </row>
    <row r="63" spans="1:16" s="102" customFormat="1" ht="11.25">
      <c r="I63" s="287"/>
      <c r="J63" s="287"/>
      <c r="K63" s="274"/>
      <c r="M63" s="336"/>
      <c r="N63" s="336"/>
      <c r="O63" s="336"/>
      <c r="P63" s="336"/>
    </row>
    <row r="64" spans="1:16" s="102" customFormat="1" ht="11.25">
      <c r="H64" s="103"/>
      <c r="I64" s="287"/>
      <c r="J64" s="287"/>
      <c r="K64" s="274"/>
      <c r="M64" s="336"/>
      <c r="N64" s="336"/>
      <c r="O64" s="336"/>
      <c r="P64" s="336"/>
    </row>
    <row r="65" spans="8:16" s="102" customFormat="1" ht="11.25">
      <c r="H65" s="103"/>
      <c r="I65" s="287"/>
      <c r="J65" s="287"/>
      <c r="K65" s="274"/>
      <c r="M65" s="336"/>
      <c r="N65" s="336"/>
      <c r="O65" s="336"/>
      <c r="P65" s="336"/>
    </row>
    <row r="66" spans="8:16" s="102" customFormat="1">
      <c r="H66" s="103"/>
      <c r="I66" s="279"/>
      <c r="J66" s="279"/>
      <c r="K66" s="274"/>
      <c r="M66" s="336"/>
      <c r="N66" s="336"/>
      <c r="O66" s="336"/>
      <c r="P66" s="336"/>
    </row>
    <row r="67" spans="8:16" s="102" customFormat="1" ht="11.25">
      <c r="H67" s="103"/>
      <c r="I67" s="287"/>
      <c r="J67" s="287"/>
      <c r="K67" s="274"/>
      <c r="M67" s="336"/>
      <c r="N67" s="336"/>
      <c r="O67" s="336"/>
      <c r="P67" s="336"/>
    </row>
    <row r="68" spans="8:16" s="102" customFormat="1" ht="11.25">
      <c r="H68" s="103"/>
      <c r="I68" s="287"/>
      <c r="J68" s="287"/>
      <c r="K68" s="274"/>
      <c r="M68" s="336"/>
      <c r="N68" s="336"/>
      <c r="O68" s="336"/>
      <c r="P68" s="336"/>
    </row>
    <row r="69" spans="8:16" s="102" customFormat="1" ht="11.25">
      <c r="H69" s="103"/>
      <c r="I69" s="287"/>
      <c r="J69" s="287"/>
      <c r="K69" s="274"/>
      <c r="M69" s="336"/>
      <c r="N69" s="336"/>
      <c r="O69" s="336"/>
      <c r="P69" s="336"/>
    </row>
    <row r="70" spans="8:16" s="102" customFormat="1" ht="11.25">
      <c r="H70" s="103"/>
      <c r="I70" s="288"/>
      <c r="J70" s="287"/>
      <c r="K70" s="274"/>
      <c r="M70" s="336"/>
      <c r="N70" s="336"/>
      <c r="O70" s="336"/>
      <c r="P70" s="336"/>
    </row>
    <row r="71" spans="8:16" s="102" customFormat="1">
      <c r="H71" s="103"/>
      <c r="I71" s="287"/>
      <c r="J71" s="287"/>
      <c r="K71" s="274"/>
      <c r="M71" s="336"/>
      <c r="N71" s="339"/>
      <c r="O71" s="339"/>
      <c r="P71" s="336"/>
    </row>
    <row r="72" spans="8:16" s="102" customFormat="1" ht="11.25">
      <c r="H72" s="103"/>
      <c r="I72" s="287"/>
      <c r="J72" s="287"/>
      <c r="K72" s="274"/>
      <c r="M72" s="336"/>
      <c r="N72" s="336"/>
      <c r="O72" s="336"/>
      <c r="P72" s="336"/>
    </row>
    <row r="73" spans="8:16" s="102" customFormat="1" ht="11.25">
      <c r="H73" s="103"/>
      <c r="I73" s="287"/>
      <c r="J73" s="287"/>
      <c r="K73" s="274"/>
      <c r="M73" s="336"/>
      <c r="N73" s="336"/>
      <c r="O73" s="336"/>
      <c r="P73" s="336"/>
    </row>
    <row r="74" spans="8:16" s="102" customFormat="1" ht="11.25">
      <c r="H74" s="103"/>
      <c r="I74" s="287"/>
      <c r="J74" s="287"/>
      <c r="K74" s="274"/>
      <c r="M74" s="336"/>
      <c r="N74" s="336"/>
      <c r="O74" s="336"/>
      <c r="P74" s="336"/>
    </row>
    <row r="75" spans="8:16" s="102" customFormat="1" ht="11.25">
      <c r="H75" s="103"/>
      <c r="I75" s="287"/>
      <c r="J75" s="287"/>
      <c r="K75" s="274"/>
      <c r="M75" s="336"/>
      <c r="N75" s="336"/>
      <c r="O75" s="336"/>
      <c r="P75" s="336"/>
    </row>
    <row r="76" spans="8:16" s="102" customFormat="1" ht="11.25">
      <c r="H76" s="103"/>
      <c r="I76" s="287"/>
      <c r="J76" s="287"/>
      <c r="K76" s="274"/>
      <c r="M76" s="336"/>
      <c r="N76" s="336"/>
      <c r="O76" s="336"/>
      <c r="P76" s="336"/>
    </row>
    <row r="77" spans="8:16" s="102" customFormat="1" ht="11.25">
      <c r="H77" s="103"/>
      <c r="I77" s="287"/>
      <c r="J77" s="287"/>
      <c r="K77" s="274"/>
      <c r="M77" s="336"/>
      <c r="N77" s="336"/>
      <c r="O77" s="336"/>
      <c r="P77" s="336"/>
    </row>
    <row r="78" spans="8:16" s="102" customFormat="1" ht="11.25">
      <c r="H78" s="103"/>
      <c r="I78" s="287"/>
      <c r="J78" s="287"/>
      <c r="K78" s="274"/>
      <c r="M78" s="336"/>
      <c r="N78" s="336"/>
      <c r="O78" s="336"/>
      <c r="P78" s="336"/>
    </row>
    <row r="79" spans="8:16" s="102" customFormat="1" ht="11.25">
      <c r="H79" s="103"/>
      <c r="I79" s="287"/>
      <c r="J79" s="287"/>
      <c r="K79" s="274"/>
      <c r="M79" s="336"/>
      <c r="N79" s="336"/>
      <c r="O79" s="336"/>
      <c r="P79" s="336"/>
    </row>
    <row r="80" spans="8:16" s="102" customFormat="1">
      <c r="H80" s="103"/>
      <c r="I80" s="279"/>
      <c r="J80" s="279"/>
      <c r="K80" s="274"/>
      <c r="M80" s="336"/>
      <c r="N80" s="336"/>
      <c r="O80" s="336"/>
      <c r="P80" s="336"/>
    </row>
    <row r="81" spans="8:16" s="102" customFormat="1" ht="11.25">
      <c r="H81" s="103"/>
      <c r="I81" s="287"/>
      <c r="J81" s="287"/>
      <c r="K81" s="274"/>
      <c r="M81" s="336"/>
      <c r="N81" s="336"/>
      <c r="O81" s="336"/>
      <c r="P81" s="336"/>
    </row>
    <row r="82" spans="8:16" s="102" customFormat="1" ht="11.25">
      <c r="H82" s="103"/>
      <c r="I82" s="287"/>
      <c r="J82" s="287"/>
      <c r="K82" s="274"/>
      <c r="M82" s="336"/>
      <c r="N82" s="336"/>
      <c r="O82" s="336"/>
      <c r="P82" s="336"/>
    </row>
    <row r="83" spans="8:16" s="102" customFormat="1" ht="11.25">
      <c r="H83" s="103"/>
      <c r="I83" s="287"/>
      <c r="J83" s="287"/>
      <c r="K83" s="274"/>
      <c r="M83" s="336"/>
      <c r="N83" s="336"/>
      <c r="O83" s="336"/>
      <c r="P83" s="336"/>
    </row>
    <row r="84" spans="8:16" s="102" customFormat="1" ht="11.25">
      <c r="H84" s="103"/>
      <c r="I84" s="287"/>
      <c r="J84" s="287"/>
      <c r="K84" s="274"/>
      <c r="M84" s="336"/>
      <c r="N84" s="336"/>
      <c r="O84" s="336"/>
      <c r="P84" s="336"/>
    </row>
    <row r="85" spans="8:16" s="102" customFormat="1" ht="11.25">
      <c r="H85" s="103"/>
      <c r="I85" s="287"/>
      <c r="J85" s="287"/>
      <c r="K85" s="274"/>
      <c r="M85" s="336"/>
      <c r="N85" s="336"/>
      <c r="O85" s="336"/>
      <c r="P85" s="336"/>
    </row>
    <row r="86" spans="8:16" s="102" customFormat="1" ht="11.25">
      <c r="H86" s="103"/>
      <c r="I86" s="287"/>
      <c r="J86" s="287"/>
      <c r="K86" s="274"/>
      <c r="M86" s="336"/>
      <c r="N86" s="336"/>
      <c r="O86" s="336"/>
      <c r="P86" s="336"/>
    </row>
    <row r="87" spans="8:16" s="102" customFormat="1" ht="11.25">
      <c r="H87" s="103"/>
      <c r="I87" s="287"/>
      <c r="J87" s="287"/>
      <c r="K87" s="274"/>
      <c r="M87" s="336"/>
      <c r="N87" s="336"/>
      <c r="O87" s="336"/>
      <c r="P87" s="336"/>
    </row>
    <row r="88" spans="8:16" s="102" customFormat="1">
      <c r="H88" s="103"/>
      <c r="I88" s="279"/>
      <c r="J88" s="279"/>
      <c r="K88" s="274"/>
      <c r="M88" s="336"/>
      <c r="N88" s="336"/>
      <c r="O88" s="336"/>
      <c r="P88" s="336"/>
    </row>
    <row r="89" spans="8:16" s="102" customFormat="1" ht="11.25">
      <c r="H89" s="103"/>
      <c r="I89" s="287"/>
      <c r="J89" s="287"/>
      <c r="K89" s="274"/>
      <c r="M89" s="336"/>
      <c r="N89" s="336"/>
      <c r="O89" s="336"/>
      <c r="P89" s="336"/>
    </row>
    <row r="90" spans="8:16" s="102" customFormat="1" ht="11.25">
      <c r="H90" s="103"/>
      <c r="I90" s="274"/>
      <c r="J90" s="274"/>
      <c r="K90" s="274"/>
      <c r="M90" s="336"/>
      <c r="N90" s="336"/>
      <c r="O90" s="336"/>
      <c r="P90" s="336"/>
    </row>
    <row r="91" spans="8:16" s="102" customFormat="1" ht="11.25">
      <c r="H91" s="103"/>
      <c r="I91" s="274"/>
      <c r="J91" s="274"/>
      <c r="K91" s="274"/>
      <c r="M91" s="336"/>
      <c r="N91" s="336"/>
      <c r="O91" s="336"/>
      <c r="P91" s="336"/>
    </row>
    <row r="92" spans="8:16" s="102" customFormat="1" ht="11.25">
      <c r="H92" s="103"/>
      <c r="I92" s="274"/>
      <c r="J92" s="274"/>
      <c r="K92" s="274"/>
      <c r="M92" s="336"/>
      <c r="N92" s="336"/>
      <c r="O92" s="336"/>
      <c r="P92" s="336"/>
    </row>
    <row r="93" spans="8:16" s="102" customFormat="1" ht="11.25">
      <c r="H93" s="103"/>
      <c r="I93" s="274"/>
      <c r="J93" s="274"/>
      <c r="K93" s="274"/>
      <c r="M93" s="336"/>
      <c r="N93" s="336"/>
      <c r="O93" s="336"/>
      <c r="P93" s="336"/>
    </row>
    <row r="94" spans="8:16" s="102" customFormat="1" ht="11.25">
      <c r="H94" s="103"/>
      <c r="I94" s="274"/>
      <c r="J94" s="274"/>
      <c r="K94" s="274"/>
      <c r="M94" s="336"/>
      <c r="N94" s="336"/>
      <c r="O94" s="336"/>
      <c r="P94" s="336"/>
    </row>
    <row r="95" spans="8:16" s="102" customFormat="1" ht="11.25">
      <c r="H95" s="103"/>
      <c r="I95" s="274"/>
      <c r="J95" s="274"/>
      <c r="K95" s="274"/>
      <c r="M95" s="336"/>
      <c r="N95" s="336"/>
      <c r="O95" s="336"/>
      <c r="P95" s="336"/>
    </row>
    <row r="96" spans="8:16" s="102" customFormat="1" ht="11.25">
      <c r="H96" s="103"/>
      <c r="I96" s="274"/>
      <c r="J96" s="274"/>
      <c r="K96" s="274"/>
      <c r="M96" s="336"/>
      <c r="N96" s="336"/>
      <c r="O96" s="336"/>
      <c r="P96" s="336"/>
    </row>
    <row r="97" spans="8:16" s="102" customFormat="1">
      <c r="H97" s="103"/>
      <c r="I97" s="274"/>
      <c r="J97" s="274"/>
      <c r="K97" s="274"/>
      <c r="M97" s="336"/>
      <c r="N97" s="339"/>
      <c r="O97" s="339"/>
      <c r="P97" s="336"/>
    </row>
    <row r="98" spans="8:16" s="102" customFormat="1" ht="11.25">
      <c r="H98" s="103"/>
      <c r="I98" s="274"/>
      <c r="J98" s="274"/>
      <c r="K98" s="274"/>
      <c r="M98" s="336"/>
      <c r="N98" s="336"/>
      <c r="O98" s="336"/>
      <c r="P98" s="336"/>
    </row>
    <row r="99" spans="8:16" s="102" customFormat="1" ht="11.25">
      <c r="H99" s="103"/>
      <c r="I99" s="274"/>
      <c r="J99" s="274"/>
      <c r="K99" s="274"/>
      <c r="M99" s="336"/>
      <c r="N99" s="336"/>
      <c r="O99" s="336"/>
      <c r="P99" s="336"/>
    </row>
    <row r="100" spans="8:16" s="102" customFormat="1" ht="11.25">
      <c r="H100" s="103"/>
      <c r="I100" s="274"/>
      <c r="J100" s="274"/>
      <c r="K100" s="274"/>
      <c r="M100" s="336"/>
      <c r="N100" s="336"/>
      <c r="O100" s="336"/>
      <c r="P100" s="336"/>
    </row>
    <row r="101" spans="8:16" s="102" customFormat="1" ht="11.25">
      <c r="H101" s="103"/>
      <c r="I101" s="274"/>
      <c r="J101" s="274"/>
      <c r="K101" s="274"/>
      <c r="M101" s="336"/>
      <c r="N101" s="336"/>
      <c r="O101" s="336"/>
      <c r="P101" s="336"/>
    </row>
    <row r="102" spans="8:16" s="102" customFormat="1" ht="11.25">
      <c r="H102" s="103"/>
      <c r="I102" s="274"/>
      <c r="J102" s="274"/>
      <c r="K102" s="274"/>
      <c r="M102" s="336"/>
      <c r="N102" s="336"/>
      <c r="O102" s="336"/>
      <c r="P102" s="336"/>
    </row>
    <row r="103" spans="8:16" s="102" customFormat="1" ht="11.25">
      <c r="H103" s="103"/>
      <c r="I103" s="274"/>
      <c r="J103" s="274"/>
      <c r="K103" s="274"/>
      <c r="M103" s="336"/>
      <c r="N103" s="336"/>
      <c r="O103" s="336"/>
      <c r="P103" s="336"/>
    </row>
    <row r="104" spans="8:16" s="102" customFormat="1" ht="11.25">
      <c r="H104" s="103"/>
      <c r="I104" s="274"/>
      <c r="J104" s="274"/>
      <c r="K104" s="274"/>
      <c r="M104" s="336"/>
      <c r="N104" s="336"/>
      <c r="O104" s="336"/>
      <c r="P104" s="336"/>
    </row>
    <row r="105" spans="8:16" s="102" customFormat="1" ht="11.25">
      <c r="H105" s="103"/>
      <c r="I105" s="274"/>
      <c r="J105" s="274"/>
      <c r="K105" s="274"/>
      <c r="M105" s="336"/>
      <c r="N105" s="336"/>
      <c r="O105" s="336"/>
      <c r="P105" s="336"/>
    </row>
    <row r="106" spans="8:16" s="102" customFormat="1" ht="11.25">
      <c r="H106" s="103"/>
      <c r="I106" s="274"/>
      <c r="J106" s="274"/>
      <c r="K106" s="274"/>
      <c r="M106" s="336"/>
      <c r="N106" s="336"/>
      <c r="O106" s="336"/>
      <c r="P106" s="336"/>
    </row>
    <row r="107" spans="8:16" s="102" customFormat="1" ht="11.25">
      <c r="H107" s="103"/>
      <c r="I107" s="274"/>
      <c r="J107" s="274"/>
      <c r="K107" s="274"/>
      <c r="M107" s="336"/>
      <c r="N107" s="336"/>
      <c r="O107" s="336"/>
      <c r="P107" s="336"/>
    </row>
    <row r="108" spans="8:16" s="102" customFormat="1" ht="11.25">
      <c r="H108" s="103"/>
      <c r="I108" s="274"/>
      <c r="J108" s="274"/>
      <c r="K108" s="274"/>
      <c r="M108" s="336"/>
      <c r="N108" s="336"/>
      <c r="O108" s="336"/>
      <c r="P108" s="336"/>
    </row>
    <row r="109" spans="8:16" s="102" customFormat="1" ht="11.25">
      <c r="H109" s="103"/>
      <c r="I109" s="274"/>
      <c r="J109" s="274"/>
      <c r="K109" s="274"/>
      <c r="M109" s="336"/>
      <c r="N109" s="336"/>
      <c r="O109" s="336"/>
      <c r="P109" s="336"/>
    </row>
    <row r="110" spans="8:16" s="102" customFormat="1" ht="11.25">
      <c r="H110" s="103"/>
      <c r="I110" s="274"/>
      <c r="J110" s="274"/>
      <c r="K110" s="274"/>
      <c r="M110" s="336"/>
      <c r="N110" s="336"/>
      <c r="O110" s="336"/>
      <c r="P110" s="336"/>
    </row>
    <row r="111" spans="8:16" s="102" customFormat="1" ht="11.25">
      <c r="H111" s="103"/>
      <c r="I111" s="274"/>
      <c r="J111" s="274"/>
      <c r="K111" s="274"/>
      <c r="M111" s="336"/>
      <c r="N111" s="336"/>
      <c r="O111" s="336"/>
      <c r="P111" s="336"/>
    </row>
    <row r="112" spans="8:16" s="102" customFormat="1" ht="11.25">
      <c r="H112" s="103"/>
      <c r="I112" s="274"/>
      <c r="J112" s="274"/>
      <c r="K112" s="274"/>
      <c r="M112" s="336"/>
      <c r="N112" s="336"/>
      <c r="O112" s="336"/>
      <c r="P112" s="336"/>
    </row>
    <row r="113" spans="8:16" s="102" customFormat="1" ht="11.25">
      <c r="H113" s="103"/>
      <c r="I113" s="274"/>
      <c r="J113" s="274"/>
      <c r="K113" s="274"/>
      <c r="M113" s="336"/>
      <c r="N113" s="336"/>
      <c r="O113" s="336"/>
      <c r="P113" s="336"/>
    </row>
    <row r="114" spans="8:16" s="102" customFormat="1" ht="11.25">
      <c r="H114" s="103"/>
      <c r="I114" s="274"/>
      <c r="J114" s="274"/>
      <c r="K114" s="274"/>
      <c r="M114" s="336"/>
      <c r="N114" s="336"/>
      <c r="O114" s="336"/>
      <c r="P114" s="336"/>
    </row>
    <row r="115" spans="8:16" s="102" customFormat="1" ht="11.25">
      <c r="H115" s="103"/>
      <c r="I115" s="274"/>
      <c r="J115" s="274"/>
      <c r="K115" s="274"/>
      <c r="M115" s="336"/>
      <c r="N115" s="336"/>
      <c r="O115" s="336"/>
      <c r="P115" s="336"/>
    </row>
    <row r="116" spans="8:16" s="102" customFormat="1" ht="11.25">
      <c r="H116" s="103"/>
      <c r="I116" s="274"/>
      <c r="J116" s="274"/>
      <c r="K116" s="274"/>
      <c r="M116" s="336"/>
      <c r="N116" s="336"/>
      <c r="O116" s="336"/>
      <c r="P116" s="336"/>
    </row>
    <row r="117" spans="8:16" s="102" customFormat="1" ht="11.25">
      <c r="H117" s="103"/>
      <c r="I117" s="274"/>
      <c r="J117" s="274"/>
      <c r="K117" s="274"/>
      <c r="M117" s="336"/>
      <c r="N117" s="336"/>
      <c r="O117" s="336"/>
      <c r="P117" s="336"/>
    </row>
    <row r="118" spans="8:16" s="102" customFormat="1" ht="11.25">
      <c r="H118" s="103"/>
      <c r="I118" s="274"/>
      <c r="J118" s="274"/>
      <c r="K118" s="274"/>
      <c r="M118" s="336"/>
      <c r="N118" s="336"/>
      <c r="O118" s="336"/>
      <c r="P118" s="336"/>
    </row>
    <row r="119" spans="8:16" s="102" customFormat="1" ht="11.25">
      <c r="H119" s="103"/>
      <c r="I119" s="274"/>
      <c r="J119" s="274"/>
      <c r="K119" s="274"/>
      <c r="M119" s="336"/>
      <c r="N119" s="336"/>
      <c r="O119" s="336"/>
      <c r="P119" s="336"/>
    </row>
    <row r="120" spans="8:16" s="102" customFormat="1" ht="11.25">
      <c r="H120" s="103"/>
      <c r="I120" s="274"/>
      <c r="J120" s="274"/>
      <c r="K120" s="274"/>
      <c r="M120" s="336"/>
      <c r="N120" s="336"/>
      <c r="O120" s="336"/>
      <c r="P120" s="336"/>
    </row>
    <row r="121" spans="8:16" s="102" customFormat="1" ht="11.25">
      <c r="H121" s="103"/>
      <c r="I121" s="274"/>
      <c r="J121" s="274"/>
      <c r="K121" s="274"/>
      <c r="M121" s="336"/>
      <c r="N121" s="336"/>
      <c r="O121" s="336"/>
      <c r="P121" s="336"/>
    </row>
    <row r="122" spans="8:16" s="102" customFormat="1" ht="11.25">
      <c r="H122" s="103"/>
      <c r="I122" s="274"/>
      <c r="J122" s="274"/>
      <c r="K122" s="274"/>
      <c r="M122" s="336"/>
      <c r="N122" s="336"/>
      <c r="O122" s="336"/>
      <c r="P122" s="336"/>
    </row>
    <row r="123" spans="8:16" s="102" customFormat="1" ht="11.25">
      <c r="H123" s="103"/>
      <c r="I123" s="274"/>
      <c r="J123" s="274"/>
      <c r="K123" s="274"/>
    </row>
    <row r="124" spans="8:16" s="102" customFormat="1" ht="11.25">
      <c r="H124" s="103"/>
      <c r="I124" s="274"/>
      <c r="J124" s="274"/>
      <c r="K124" s="274"/>
    </row>
    <row r="125" spans="8:16" s="102" customFormat="1" ht="11.25">
      <c r="H125" s="103"/>
      <c r="I125" s="274"/>
      <c r="J125" s="274"/>
      <c r="K125" s="274"/>
    </row>
    <row r="126" spans="8:16" s="102" customFormat="1" ht="11.25">
      <c r="H126" s="103"/>
      <c r="I126" s="274"/>
      <c r="J126" s="274"/>
      <c r="K126" s="274"/>
    </row>
    <row r="127" spans="8:16" s="102" customFormat="1" ht="11.25">
      <c r="H127" s="103"/>
      <c r="I127" s="274"/>
      <c r="J127" s="274"/>
      <c r="K127" s="274"/>
    </row>
    <row r="128" spans="8:16" s="102" customFormat="1" ht="11.25">
      <c r="H128" s="103"/>
      <c r="I128" s="274"/>
      <c r="J128" s="274"/>
      <c r="K128" s="274"/>
    </row>
    <row r="129" spans="8:11" s="102" customFormat="1" ht="11.25">
      <c r="H129" s="103"/>
      <c r="I129" s="274"/>
      <c r="J129" s="274"/>
      <c r="K129" s="274"/>
    </row>
    <row r="130" spans="8:11" s="102" customFormat="1" ht="11.25">
      <c r="H130" s="103"/>
      <c r="I130" s="274"/>
      <c r="J130" s="274"/>
      <c r="K130" s="274"/>
    </row>
    <row r="131" spans="8:11" s="102" customFormat="1" ht="11.25">
      <c r="H131" s="103"/>
      <c r="I131" s="274"/>
      <c r="J131" s="274"/>
      <c r="K131" s="274"/>
    </row>
    <row r="132" spans="8:11" s="102" customFormat="1" ht="11.25">
      <c r="H132" s="103"/>
      <c r="I132" s="274"/>
      <c r="J132" s="274"/>
      <c r="K132" s="274"/>
    </row>
    <row r="133" spans="8:11" s="102" customFormat="1" ht="11.25">
      <c r="H133" s="103"/>
      <c r="I133" s="274"/>
      <c r="J133" s="274"/>
      <c r="K133" s="274"/>
    </row>
    <row r="134" spans="8:11" s="102" customFormat="1" ht="11.25">
      <c r="H134" s="103"/>
      <c r="I134" s="274"/>
      <c r="J134" s="274"/>
      <c r="K134" s="274"/>
    </row>
    <row r="135" spans="8:11" s="102" customFormat="1" ht="11.25">
      <c r="H135" s="103"/>
      <c r="I135" s="274"/>
      <c r="J135" s="274"/>
      <c r="K135" s="274"/>
    </row>
    <row r="136" spans="8:11" s="102" customFormat="1" ht="11.25">
      <c r="H136" s="103"/>
      <c r="I136" s="274"/>
      <c r="J136" s="274"/>
      <c r="K136" s="274"/>
    </row>
    <row r="137" spans="8:11" s="102" customFormat="1" ht="11.25">
      <c r="H137" s="103"/>
      <c r="I137" s="274"/>
      <c r="J137" s="274"/>
      <c r="K137" s="274"/>
    </row>
    <row r="138" spans="8:11" s="102" customFormat="1" ht="11.25">
      <c r="H138" s="103"/>
      <c r="I138" s="274"/>
      <c r="J138" s="274"/>
      <c r="K138" s="274"/>
    </row>
    <row r="139" spans="8:11" s="102" customFormat="1" ht="11.25">
      <c r="H139" s="103"/>
      <c r="I139" s="274"/>
      <c r="J139" s="274"/>
      <c r="K139" s="274"/>
    </row>
    <row r="140" spans="8:11" s="102" customFormat="1" ht="11.25">
      <c r="H140" s="103"/>
      <c r="I140" s="274"/>
      <c r="J140" s="274"/>
      <c r="K140" s="274"/>
    </row>
    <row r="141" spans="8:11" s="102" customFormat="1" ht="11.25">
      <c r="H141" s="103"/>
      <c r="I141" s="274"/>
      <c r="J141" s="274"/>
      <c r="K141" s="274"/>
    </row>
    <row r="142" spans="8:11" s="102" customFormat="1" ht="11.25">
      <c r="H142" s="103"/>
      <c r="I142" s="274"/>
      <c r="J142" s="274"/>
      <c r="K142" s="274"/>
    </row>
    <row r="143" spans="8:11" s="102" customFormat="1" ht="11.25">
      <c r="H143" s="103"/>
      <c r="I143" s="274"/>
      <c r="J143" s="274"/>
      <c r="K143" s="274"/>
    </row>
    <row r="144" spans="8:11" s="102" customFormat="1" ht="11.25">
      <c r="H144" s="103"/>
      <c r="I144" s="274"/>
      <c r="J144" s="274"/>
      <c r="K144" s="274"/>
    </row>
    <row r="145" spans="8:11" s="102" customFormat="1" ht="11.25">
      <c r="H145" s="103"/>
      <c r="I145" s="274"/>
      <c r="J145" s="274"/>
      <c r="K145" s="274"/>
    </row>
    <row r="146" spans="8:11" s="102" customFormat="1" ht="11.25">
      <c r="H146" s="103"/>
      <c r="I146" s="274"/>
      <c r="J146" s="274"/>
      <c r="K146" s="274"/>
    </row>
    <row r="147" spans="8:11" s="102" customFormat="1" ht="11.25">
      <c r="H147" s="103"/>
      <c r="I147" s="274"/>
      <c r="J147" s="274"/>
      <c r="K147" s="274"/>
    </row>
    <row r="148" spans="8:11" s="102" customFormat="1" ht="11.25">
      <c r="H148" s="103"/>
      <c r="I148" s="274"/>
      <c r="J148" s="274"/>
      <c r="K148" s="274"/>
    </row>
    <row r="149" spans="8:11" s="102" customFormat="1" ht="11.25">
      <c r="H149" s="103"/>
      <c r="I149" s="274"/>
      <c r="J149" s="274"/>
      <c r="K149" s="274"/>
    </row>
    <row r="150" spans="8:11" s="102" customFormat="1" ht="11.25">
      <c r="H150" s="103"/>
      <c r="I150" s="274"/>
      <c r="J150" s="274"/>
      <c r="K150" s="274"/>
    </row>
    <row r="151" spans="8:11" s="102" customFormat="1" ht="11.25">
      <c r="H151" s="103"/>
      <c r="I151" s="274"/>
      <c r="J151" s="274"/>
      <c r="K151" s="274"/>
    </row>
    <row r="152" spans="8:11" s="102" customFormat="1" ht="11.25">
      <c r="H152" s="103"/>
      <c r="I152" s="274"/>
      <c r="J152" s="274"/>
      <c r="K152" s="274"/>
    </row>
    <row r="153" spans="8:11" s="102" customFormat="1" ht="11.25">
      <c r="H153" s="103"/>
      <c r="I153" s="274"/>
      <c r="J153" s="274"/>
      <c r="K153" s="274"/>
    </row>
    <row r="154" spans="8:11" s="102" customFormat="1" ht="11.25">
      <c r="H154" s="103"/>
      <c r="I154" s="274"/>
      <c r="J154" s="274"/>
      <c r="K154" s="274"/>
    </row>
    <row r="155" spans="8:11" s="102" customFormat="1" ht="11.25">
      <c r="H155" s="103"/>
      <c r="I155" s="274"/>
      <c r="J155" s="274"/>
      <c r="K155" s="274"/>
    </row>
    <row r="156" spans="8:11" s="102" customFormat="1" ht="11.25">
      <c r="H156" s="103"/>
      <c r="I156" s="274"/>
      <c r="J156" s="274"/>
      <c r="K156" s="274"/>
    </row>
    <row r="157" spans="8:11" s="102" customFormat="1" ht="11.25">
      <c r="H157" s="103"/>
      <c r="I157" s="274"/>
      <c r="J157" s="274"/>
      <c r="K157" s="274"/>
    </row>
    <row r="158" spans="8:11" s="102" customFormat="1" ht="11.25">
      <c r="H158" s="103"/>
      <c r="I158" s="274"/>
      <c r="J158" s="274"/>
      <c r="K158" s="274"/>
    </row>
    <row r="159" spans="8:11" s="102" customFormat="1" ht="11.25">
      <c r="H159" s="103"/>
      <c r="I159" s="274"/>
      <c r="J159" s="274"/>
      <c r="K159" s="274"/>
    </row>
    <row r="160" spans="8:11" s="102" customFormat="1" ht="11.25">
      <c r="H160" s="103"/>
      <c r="I160" s="274"/>
      <c r="J160" s="274"/>
      <c r="K160" s="274"/>
    </row>
    <row r="161" spans="8:11" s="102" customFormat="1" ht="11.25">
      <c r="H161" s="103"/>
      <c r="I161" s="274"/>
      <c r="J161" s="274"/>
      <c r="K161" s="274"/>
    </row>
    <row r="162" spans="8:11" s="102" customFormat="1" ht="11.25">
      <c r="H162" s="103"/>
      <c r="I162" s="274"/>
      <c r="J162" s="274"/>
      <c r="K162" s="274"/>
    </row>
    <row r="163" spans="8:11" s="102" customFormat="1" ht="11.25">
      <c r="H163" s="103"/>
      <c r="I163" s="274"/>
      <c r="J163" s="274"/>
      <c r="K163" s="274"/>
    </row>
    <row r="164" spans="8:11" s="102" customFormat="1" ht="11.25">
      <c r="H164" s="103"/>
      <c r="I164" s="274"/>
      <c r="J164" s="274"/>
      <c r="K164" s="274"/>
    </row>
    <row r="165" spans="8:11" s="102" customFormat="1" ht="11.25">
      <c r="H165" s="103"/>
      <c r="I165" s="274"/>
      <c r="J165" s="274"/>
      <c r="K165" s="274"/>
    </row>
    <row r="166" spans="8:11" s="102" customFormat="1" ht="11.25">
      <c r="H166" s="103"/>
      <c r="I166" s="274"/>
      <c r="J166" s="274"/>
      <c r="K166" s="274"/>
    </row>
    <row r="167" spans="8:11" s="102" customFormat="1" ht="11.25">
      <c r="H167" s="103"/>
      <c r="I167" s="274"/>
      <c r="J167" s="274"/>
      <c r="K167" s="274"/>
    </row>
    <row r="168" spans="8:11" s="102" customFormat="1" ht="11.25">
      <c r="H168" s="103"/>
      <c r="I168" s="274"/>
      <c r="J168" s="274"/>
      <c r="K168" s="274"/>
    </row>
    <row r="169" spans="8:11" s="102" customFormat="1" ht="11.25">
      <c r="H169" s="103"/>
      <c r="I169" s="274"/>
      <c r="J169" s="274"/>
      <c r="K169" s="274"/>
    </row>
    <row r="170" spans="8:11" s="102" customFormat="1" ht="11.25">
      <c r="H170" s="103"/>
      <c r="I170" s="274"/>
      <c r="J170" s="274"/>
      <c r="K170" s="274"/>
    </row>
    <row r="171" spans="8:11" s="102" customFormat="1" ht="11.25">
      <c r="H171" s="103"/>
      <c r="I171" s="274"/>
      <c r="J171" s="274"/>
      <c r="K171" s="274"/>
    </row>
    <row r="172" spans="8:11" s="102" customFormat="1" ht="11.25">
      <c r="H172" s="103"/>
      <c r="I172" s="274"/>
      <c r="J172" s="274"/>
      <c r="K172" s="274"/>
    </row>
    <row r="173" spans="8:11" s="102" customFormat="1" ht="11.25">
      <c r="H173" s="103"/>
      <c r="I173" s="274"/>
      <c r="J173" s="274"/>
      <c r="K173" s="274"/>
    </row>
    <row r="174" spans="8:11" s="102" customFormat="1" ht="11.25">
      <c r="H174" s="103"/>
      <c r="I174" s="274"/>
      <c r="J174" s="274"/>
      <c r="K174" s="274"/>
    </row>
    <row r="175" spans="8:11" s="102" customFormat="1" ht="11.25">
      <c r="H175" s="103"/>
      <c r="I175" s="274"/>
      <c r="J175" s="274"/>
      <c r="K175" s="274"/>
    </row>
    <row r="176" spans="8:11" s="102" customFormat="1" ht="11.25">
      <c r="H176" s="103"/>
      <c r="I176" s="274"/>
      <c r="J176" s="274"/>
      <c r="K176" s="274"/>
    </row>
    <row r="177" spans="8:11" s="102" customFormat="1" ht="11.25">
      <c r="H177" s="103"/>
      <c r="I177" s="274"/>
      <c r="J177" s="274"/>
      <c r="K177" s="274"/>
    </row>
    <row r="178" spans="8:11" s="102" customFormat="1" ht="11.25">
      <c r="H178" s="103"/>
      <c r="I178" s="274"/>
      <c r="J178" s="274"/>
      <c r="K178" s="274"/>
    </row>
    <row r="179" spans="8:11" s="102" customFormat="1" ht="11.25">
      <c r="H179" s="103"/>
      <c r="I179" s="274"/>
      <c r="J179" s="274"/>
      <c r="K179" s="274"/>
    </row>
    <row r="180" spans="8:11" s="102" customFormat="1" ht="11.25">
      <c r="H180" s="103"/>
      <c r="I180" s="274"/>
      <c r="J180" s="274"/>
      <c r="K180" s="274"/>
    </row>
    <row r="181" spans="8:11" s="102" customFormat="1" ht="11.25">
      <c r="H181" s="103"/>
      <c r="I181" s="274"/>
      <c r="J181" s="274"/>
      <c r="K181" s="274"/>
    </row>
    <row r="182" spans="8:11" s="102" customFormat="1" ht="11.25">
      <c r="H182" s="103"/>
      <c r="I182" s="274"/>
      <c r="J182" s="274"/>
      <c r="K182" s="274"/>
    </row>
    <row r="183" spans="8:11" s="102" customFormat="1" ht="11.25">
      <c r="H183" s="103"/>
      <c r="I183" s="274"/>
      <c r="J183" s="274"/>
      <c r="K183" s="274"/>
    </row>
    <row r="184" spans="8:11" s="102" customFormat="1" ht="11.25">
      <c r="H184" s="103"/>
      <c r="I184" s="274"/>
      <c r="J184" s="274"/>
      <c r="K184" s="274"/>
    </row>
    <row r="185" spans="8:11" s="102" customFormat="1" ht="11.25">
      <c r="H185" s="103"/>
      <c r="I185" s="274"/>
      <c r="J185" s="274"/>
      <c r="K185" s="274"/>
    </row>
    <row r="186" spans="8:11" s="102" customFormat="1" ht="11.25">
      <c r="H186" s="103"/>
      <c r="I186" s="274"/>
      <c r="J186" s="274"/>
      <c r="K186" s="274"/>
    </row>
    <row r="187" spans="8:11" s="102" customFormat="1" ht="11.25">
      <c r="H187" s="103"/>
      <c r="I187" s="274"/>
      <c r="J187" s="274"/>
      <c r="K187" s="274"/>
    </row>
    <row r="188" spans="8:11" s="102" customFormat="1" ht="11.25">
      <c r="H188" s="103"/>
      <c r="I188" s="274"/>
      <c r="J188" s="274"/>
      <c r="K188" s="274"/>
    </row>
    <row r="189" spans="8:11" s="102" customFormat="1" ht="11.25">
      <c r="H189" s="103"/>
      <c r="I189" s="274"/>
      <c r="J189" s="274"/>
      <c r="K189" s="274"/>
    </row>
    <row r="190" spans="8:11" s="102" customFormat="1" ht="11.25">
      <c r="H190" s="103"/>
      <c r="I190" s="274"/>
      <c r="J190" s="274"/>
      <c r="K190" s="274"/>
    </row>
    <row r="191" spans="8:11" s="102" customFormat="1" ht="11.25">
      <c r="H191" s="103"/>
      <c r="I191" s="274"/>
      <c r="J191" s="274"/>
      <c r="K191" s="274"/>
    </row>
    <row r="192" spans="8:11" s="102" customFormat="1" ht="11.25">
      <c r="H192" s="103"/>
      <c r="I192" s="274"/>
      <c r="J192" s="274"/>
      <c r="K192" s="274"/>
    </row>
    <row r="193" spans="8:11" s="102" customFormat="1" ht="11.25">
      <c r="H193" s="103"/>
      <c r="I193" s="274"/>
      <c r="J193" s="274"/>
      <c r="K193" s="274"/>
    </row>
    <row r="194" spans="8:11" s="102" customFormat="1" ht="11.25">
      <c r="H194" s="103"/>
      <c r="I194" s="274"/>
      <c r="J194" s="274"/>
      <c r="K194" s="274"/>
    </row>
    <row r="195" spans="8:11" s="102" customFormat="1" ht="11.25">
      <c r="H195" s="103"/>
      <c r="I195" s="274"/>
      <c r="J195" s="274"/>
      <c r="K195" s="274"/>
    </row>
    <row r="196" spans="8:11" s="102" customFormat="1" ht="11.25">
      <c r="H196" s="103"/>
      <c r="I196" s="274"/>
      <c r="J196" s="274"/>
      <c r="K196" s="274"/>
    </row>
    <row r="197" spans="8:11" s="102" customFormat="1" ht="11.25">
      <c r="H197" s="103"/>
      <c r="I197" s="274"/>
      <c r="J197" s="274"/>
      <c r="K197" s="274"/>
    </row>
    <row r="198" spans="8:11" s="102" customFormat="1" ht="11.25">
      <c r="H198" s="103"/>
      <c r="I198" s="274"/>
      <c r="J198" s="274"/>
      <c r="K198" s="274"/>
    </row>
    <row r="199" spans="8:11" s="102" customFormat="1" ht="11.25">
      <c r="H199" s="103"/>
      <c r="I199" s="274"/>
      <c r="J199" s="274"/>
      <c r="K199" s="274"/>
    </row>
    <row r="200" spans="8:11" s="102" customFormat="1" ht="11.25">
      <c r="H200" s="103"/>
      <c r="I200" s="274"/>
      <c r="J200" s="274"/>
      <c r="K200" s="274"/>
    </row>
    <row r="201" spans="8:11" s="102" customFormat="1" ht="11.25">
      <c r="H201" s="103"/>
      <c r="I201" s="274"/>
      <c r="J201" s="274"/>
      <c r="K201" s="274"/>
    </row>
    <row r="202" spans="8:11" s="102" customFormat="1" ht="11.25">
      <c r="H202" s="103"/>
      <c r="I202" s="274"/>
      <c r="J202" s="274"/>
      <c r="K202" s="274"/>
    </row>
    <row r="203" spans="8:11" s="102" customFormat="1" ht="11.25">
      <c r="H203" s="103"/>
      <c r="I203" s="274"/>
      <c r="J203" s="274"/>
      <c r="K203" s="274"/>
    </row>
    <row r="204" spans="8:11" s="102" customFormat="1" ht="11.25">
      <c r="H204" s="103"/>
      <c r="I204" s="274"/>
      <c r="J204" s="274"/>
      <c r="K204" s="274"/>
    </row>
    <row r="205" spans="8:11" s="102" customFormat="1" ht="11.25">
      <c r="H205" s="103"/>
      <c r="I205" s="274"/>
      <c r="J205" s="274"/>
      <c r="K205" s="274"/>
    </row>
    <row r="206" spans="8:11" s="102" customFormat="1" ht="11.25">
      <c r="H206" s="103"/>
      <c r="I206" s="274"/>
      <c r="J206" s="274"/>
      <c r="K206" s="274"/>
    </row>
    <row r="207" spans="8:11" s="102" customFormat="1" ht="11.25">
      <c r="H207" s="103"/>
      <c r="I207" s="274"/>
      <c r="J207" s="274"/>
      <c r="K207" s="274"/>
    </row>
    <row r="208" spans="8:11" s="102" customFormat="1" ht="11.25">
      <c r="H208" s="103"/>
      <c r="I208" s="274"/>
      <c r="J208" s="274"/>
      <c r="K208" s="274"/>
    </row>
    <row r="209" spans="8:11" s="102" customFormat="1" ht="11.25">
      <c r="H209" s="103"/>
      <c r="I209" s="274"/>
      <c r="J209" s="274"/>
      <c r="K209" s="274"/>
    </row>
    <row r="210" spans="8:11" s="102" customFormat="1" ht="11.25">
      <c r="H210" s="103"/>
      <c r="I210" s="274"/>
      <c r="J210" s="274"/>
      <c r="K210" s="274"/>
    </row>
    <row r="211" spans="8:11" s="102" customFormat="1" ht="11.25">
      <c r="H211" s="103"/>
      <c r="I211" s="274"/>
      <c r="J211" s="274"/>
      <c r="K211" s="274"/>
    </row>
    <row r="212" spans="8:11" s="102" customFormat="1" ht="11.25">
      <c r="H212" s="103"/>
      <c r="I212" s="274"/>
      <c r="J212" s="274"/>
      <c r="K212" s="274"/>
    </row>
    <row r="213" spans="8:11" s="102" customFormat="1" ht="11.25">
      <c r="H213" s="103"/>
      <c r="I213" s="274"/>
      <c r="J213" s="274"/>
      <c r="K213" s="274"/>
    </row>
    <row r="214" spans="8:11" s="102" customFormat="1" ht="11.25">
      <c r="H214" s="103"/>
      <c r="I214" s="274"/>
      <c r="J214" s="274"/>
      <c r="K214" s="274"/>
    </row>
    <row r="215" spans="8:11" s="102" customFormat="1" ht="11.25">
      <c r="H215" s="103"/>
      <c r="I215" s="274"/>
      <c r="J215" s="274"/>
      <c r="K215" s="274"/>
    </row>
    <row r="216" spans="8:11">
      <c r="I216" s="273"/>
      <c r="J216" s="273"/>
      <c r="K216" s="273"/>
    </row>
    <row r="217" spans="8:11">
      <c r="I217" s="273"/>
      <c r="J217" s="273"/>
      <c r="K217" s="273"/>
    </row>
    <row r="218" spans="8:11">
      <c r="I218" s="273"/>
      <c r="J218" s="273"/>
      <c r="K218" s="273"/>
    </row>
    <row r="219" spans="8:11">
      <c r="I219" s="273"/>
      <c r="J219" s="273"/>
      <c r="K219" s="273"/>
    </row>
    <row r="220" spans="8:11">
      <c r="I220" s="273"/>
      <c r="J220" s="273"/>
      <c r="K220" s="273"/>
    </row>
    <row r="221" spans="8:11">
      <c r="I221" s="273"/>
      <c r="J221" s="273"/>
      <c r="K221" s="273"/>
    </row>
  </sheetData>
  <mergeCells count="7">
    <mergeCell ref="I8:K8"/>
    <mergeCell ref="C8:G8"/>
    <mergeCell ref="A1:K1"/>
    <mergeCell ref="A2:K2"/>
    <mergeCell ref="A3:K3"/>
    <mergeCell ref="A4:K4"/>
    <mergeCell ref="A5:K5"/>
  </mergeCells>
  <printOptions horizontalCentered="1"/>
  <pageMargins left="0.31" right="0.28000000000000003" top="0.47" bottom="0.52" header="0.25" footer="0.35"/>
  <pageSetup scale="4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208"/>
  <sheetViews>
    <sheetView showGridLines="0" topLeftCell="A40" zoomScale="80" zoomScaleNormal="80" zoomScaleSheetLayoutView="85" workbookViewId="0">
      <selection activeCell="P71" sqref="P71"/>
    </sheetView>
  </sheetViews>
  <sheetFormatPr defaultColWidth="6.28515625" defaultRowHeight="12.75"/>
  <cols>
    <col min="1" max="1" width="57.7109375" style="18" customWidth="1"/>
    <col min="2" max="2" width="2.7109375" style="130"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7.42578125" style="89" customWidth="1"/>
    <col min="9" max="9" width="17.7109375" style="130" bestFit="1" customWidth="1"/>
    <col min="10" max="10" width="3" style="130" customWidth="1"/>
    <col min="11" max="11" width="17.7109375" style="18" bestFit="1" customWidth="1"/>
    <col min="12" max="16384" width="6.28515625" style="18"/>
  </cols>
  <sheetData>
    <row r="1" spans="1:11" ht="12.75" customHeight="1">
      <c r="A1" s="459" t="s">
        <v>117</v>
      </c>
      <c r="B1" s="459"/>
      <c r="C1" s="459"/>
      <c r="D1" s="459"/>
      <c r="E1" s="459"/>
      <c r="F1" s="459"/>
      <c r="G1" s="459"/>
      <c r="H1" s="459"/>
      <c r="I1" s="459"/>
      <c r="J1" s="459"/>
      <c r="K1" s="459"/>
    </row>
    <row r="2" spans="1:11" ht="12.75" customHeight="1">
      <c r="A2" s="460" t="s">
        <v>180</v>
      </c>
      <c r="B2" s="460"/>
      <c r="C2" s="460"/>
      <c r="D2" s="460"/>
      <c r="E2" s="460"/>
      <c r="F2" s="460"/>
      <c r="G2" s="460"/>
      <c r="H2" s="460"/>
      <c r="I2" s="460"/>
      <c r="J2" s="460"/>
      <c r="K2" s="460"/>
    </row>
    <row r="3" spans="1:11" ht="12.75" customHeight="1">
      <c r="A3" s="459" t="s">
        <v>66</v>
      </c>
      <c r="B3" s="459"/>
      <c r="C3" s="459"/>
      <c r="D3" s="459"/>
      <c r="E3" s="459"/>
      <c r="F3" s="459"/>
      <c r="G3" s="459"/>
      <c r="H3" s="459"/>
      <c r="I3" s="459"/>
      <c r="J3" s="459"/>
      <c r="K3" s="459"/>
    </row>
    <row r="4" spans="1:11" ht="12.75" customHeight="1">
      <c r="A4" s="459" t="s">
        <v>1</v>
      </c>
      <c r="B4" s="459"/>
      <c r="C4" s="459"/>
      <c r="D4" s="459"/>
      <c r="E4" s="459"/>
      <c r="F4" s="459"/>
      <c r="G4" s="459"/>
      <c r="H4" s="459"/>
      <c r="I4" s="459"/>
      <c r="J4" s="459"/>
      <c r="K4" s="459"/>
    </row>
    <row r="5" spans="1:11" ht="12.75" customHeight="1">
      <c r="A5" s="459" t="s">
        <v>2</v>
      </c>
      <c r="B5" s="459"/>
      <c r="C5" s="459"/>
      <c r="D5" s="459"/>
      <c r="E5" s="459"/>
      <c r="F5" s="459"/>
      <c r="G5" s="459"/>
      <c r="H5" s="459"/>
      <c r="I5" s="459"/>
      <c r="J5" s="459"/>
      <c r="K5" s="459"/>
    </row>
    <row r="6" spans="1:11" ht="12.75" customHeight="1">
      <c r="A6" s="123"/>
      <c r="B6" s="146"/>
      <c r="C6" s="123"/>
      <c r="D6" s="123"/>
      <c r="E6" s="123"/>
      <c r="F6" s="123"/>
      <c r="G6" s="123"/>
      <c r="I6" s="304"/>
      <c r="J6" s="304"/>
      <c r="K6" s="304"/>
    </row>
    <row r="7" spans="1:11" ht="12.75" customHeight="1">
      <c r="A7" s="123"/>
      <c r="B7" s="146"/>
      <c r="C7" s="123"/>
      <c r="D7" s="123"/>
      <c r="E7" s="123"/>
      <c r="F7" s="123"/>
      <c r="G7" s="123"/>
      <c r="I7" s="304"/>
      <c r="J7" s="304"/>
      <c r="K7" s="304"/>
    </row>
    <row r="8" spans="1:11" ht="12.75" customHeight="1">
      <c r="C8" s="458" t="s">
        <v>51</v>
      </c>
      <c r="D8" s="458"/>
      <c r="E8" s="458"/>
      <c r="F8" s="458"/>
      <c r="G8" s="458"/>
      <c r="H8" s="9"/>
      <c r="I8" s="457" t="s">
        <v>140</v>
      </c>
      <c r="J8" s="457"/>
      <c r="K8" s="457"/>
    </row>
    <row r="9" spans="1:11" ht="12.75" customHeight="1">
      <c r="C9" s="122" t="str">
        <f>+'Non-GAAP Net Inc'!C9</f>
        <v>December 31,</v>
      </c>
      <c r="D9" s="41"/>
      <c r="E9" s="207" t="str">
        <f>+'Non-GAAP Net Inc'!E9</f>
        <v>September 30,</v>
      </c>
      <c r="F9" s="41"/>
      <c r="G9" s="207" t="str">
        <f>+'Non-GAAP Net Inc'!G9</f>
        <v>December 31,</v>
      </c>
      <c r="H9" s="90"/>
      <c r="I9" s="311" t="s">
        <v>131</v>
      </c>
      <c r="J9" s="305"/>
      <c r="K9" s="311" t="s">
        <v>131</v>
      </c>
    </row>
    <row r="10" spans="1:11" ht="12.75" customHeight="1">
      <c r="B10" s="231"/>
      <c r="C10" s="223" t="s">
        <v>125</v>
      </c>
      <c r="D10" s="222"/>
      <c r="E10" s="223" t="s">
        <v>125</v>
      </c>
      <c r="F10" s="222"/>
      <c r="G10" s="223" t="s">
        <v>106</v>
      </c>
      <c r="H10" s="18"/>
      <c r="I10" s="223" t="str">
        <f>C10</f>
        <v>2016</v>
      </c>
      <c r="J10" s="235"/>
      <c r="K10" s="223" t="str">
        <f>G10</f>
        <v>2015</v>
      </c>
    </row>
    <row r="11" spans="1:11">
      <c r="E11" s="130"/>
      <c r="I11" s="294"/>
      <c r="J11" s="294"/>
      <c r="K11" s="294"/>
    </row>
    <row r="12" spans="1:11" ht="15">
      <c r="A12" s="38" t="s">
        <v>132</v>
      </c>
      <c r="B12" s="38"/>
      <c r="C12" s="159">
        <f>'Income Statement'!B35</f>
        <v>213</v>
      </c>
      <c r="D12" s="31"/>
      <c r="E12" s="159">
        <f>'Income Statement'!D35</f>
        <v>233</v>
      </c>
      <c r="F12" s="31"/>
      <c r="G12" s="82">
        <f>'Income Statement'!F35</f>
        <v>246</v>
      </c>
      <c r="I12" s="308">
        <f>'Income Statement'!H35</f>
        <v>839</v>
      </c>
      <c r="J12" s="304"/>
      <c r="K12" s="308">
        <f>'Income Statement'!J35</f>
        <v>720</v>
      </c>
    </row>
    <row r="13" spans="1:11">
      <c r="C13" s="160"/>
      <c r="E13" s="160"/>
      <c r="I13" s="294"/>
      <c r="J13" s="294"/>
      <c r="K13" s="294"/>
    </row>
    <row r="14" spans="1:11" ht="15">
      <c r="A14" s="130" t="s">
        <v>52</v>
      </c>
      <c r="C14" s="160"/>
      <c r="E14" s="160"/>
      <c r="I14" s="304"/>
      <c r="J14" s="304"/>
      <c r="K14" s="304"/>
    </row>
    <row r="15" spans="1:11" ht="15">
      <c r="A15" s="131"/>
      <c r="B15" s="131"/>
      <c r="C15" s="166"/>
      <c r="E15" s="166"/>
      <c r="I15" s="304"/>
      <c r="J15" s="304"/>
      <c r="K15" s="304"/>
    </row>
    <row r="16" spans="1:11" ht="15">
      <c r="A16" s="131" t="s">
        <v>126</v>
      </c>
      <c r="B16" s="131"/>
      <c r="C16" s="166">
        <v>23</v>
      </c>
      <c r="D16" s="21"/>
      <c r="E16" s="166">
        <v>23</v>
      </c>
      <c r="F16" s="21"/>
      <c r="G16" s="125">
        <v>15</v>
      </c>
      <c r="H16" s="9"/>
      <c r="I16" s="307">
        <v>82</v>
      </c>
      <c r="J16" s="306"/>
      <c r="K16" s="317">
        <v>62</v>
      </c>
    </row>
    <row r="17" spans="1:13" s="339" customFormat="1" ht="15">
      <c r="A17" s="340" t="s">
        <v>162</v>
      </c>
      <c r="B17" s="340"/>
      <c r="C17" s="331">
        <v>0</v>
      </c>
      <c r="D17" s="342"/>
      <c r="E17" s="331">
        <v>0</v>
      </c>
      <c r="F17" s="342"/>
      <c r="G17" s="347">
        <v>12</v>
      </c>
      <c r="H17" s="328"/>
      <c r="I17" s="341">
        <v>41</v>
      </c>
      <c r="K17" s="341">
        <v>172</v>
      </c>
    </row>
    <row r="18" spans="1:13" ht="18" customHeight="1">
      <c r="A18" s="131" t="s">
        <v>163</v>
      </c>
      <c r="B18" s="131"/>
      <c r="C18" s="166">
        <v>20</v>
      </c>
      <c r="D18" s="21"/>
      <c r="E18" s="166">
        <v>12</v>
      </c>
      <c r="F18" s="21"/>
      <c r="G18" s="125">
        <v>4</v>
      </c>
      <c r="H18" s="9"/>
      <c r="I18" s="307">
        <v>76</v>
      </c>
      <c r="J18" s="304"/>
      <c r="K18" s="317">
        <v>10</v>
      </c>
    </row>
    <row r="19" spans="1:13" s="339" customFormat="1" ht="18" customHeight="1">
      <c r="A19" s="353" t="s">
        <v>179</v>
      </c>
      <c r="B19" s="340"/>
      <c r="C19" s="331">
        <v>6</v>
      </c>
      <c r="D19" s="342"/>
      <c r="E19" s="331">
        <v>0</v>
      </c>
      <c r="F19" s="342"/>
      <c r="G19" s="347">
        <v>0</v>
      </c>
      <c r="H19" s="328"/>
      <c r="I19" s="341">
        <v>6</v>
      </c>
      <c r="J19" s="332"/>
      <c r="K19" s="341">
        <v>0</v>
      </c>
    </row>
    <row r="20" spans="1:13" s="339" customFormat="1" ht="18" customHeight="1">
      <c r="A20" s="340" t="s">
        <v>167</v>
      </c>
      <c r="B20" s="340"/>
      <c r="C20" s="331">
        <v>12</v>
      </c>
      <c r="D20" s="342"/>
      <c r="E20" s="331">
        <v>0</v>
      </c>
      <c r="F20" s="342"/>
      <c r="G20" s="347">
        <v>0</v>
      </c>
      <c r="H20" s="328"/>
      <c r="I20" s="341">
        <v>12</v>
      </c>
      <c r="J20" s="332"/>
      <c r="K20" s="341">
        <v>0</v>
      </c>
    </row>
    <row r="21" spans="1:13" s="315" customFormat="1" ht="15.75">
      <c r="A21" s="316" t="s">
        <v>168</v>
      </c>
      <c r="B21" s="316"/>
      <c r="C21" s="321">
        <v>0</v>
      </c>
      <c r="D21" s="318"/>
      <c r="E21" s="321">
        <v>0</v>
      </c>
      <c r="F21" s="318"/>
      <c r="G21" s="321">
        <v>0</v>
      </c>
      <c r="H21" s="314"/>
      <c r="I21" s="317">
        <v>0</v>
      </c>
      <c r="J21" s="312"/>
      <c r="K21" s="317">
        <v>12</v>
      </c>
      <c r="L21" s="130"/>
      <c r="M21" s="130"/>
    </row>
    <row r="22" spans="1:13" s="339" customFormat="1" ht="18" customHeight="1">
      <c r="A22" s="340" t="s">
        <v>169</v>
      </c>
      <c r="B22" s="340"/>
      <c r="C22" s="331">
        <v>1</v>
      </c>
      <c r="D22" s="342"/>
      <c r="E22" s="331">
        <v>0</v>
      </c>
      <c r="F22" s="342"/>
      <c r="G22" s="347">
        <v>0</v>
      </c>
      <c r="H22" s="328"/>
      <c r="I22" s="341">
        <v>-1</v>
      </c>
      <c r="J22" s="332"/>
      <c r="K22" s="341">
        <v>0</v>
      </c>
    </row>
    <row r="23" spans="1:13" s="339" customFormat="1" ht="15">
      <c r="A23" s="353" t="s">
        <v>175</v>
      </c>
      <c r="B23" s="340"/>
      <c r="C23" s="331">
        <v>0</v>
      </c>
      <c r="D23" s="342"/>
      <c r="E23" s="331">
        <v>0</v>
      </c>
      <c r="F23" s="342"/>
      <c r="G23" s="347">
        <v>-26</v>
      </c>
      <c r="H23" s="328"/>
      <c r="I23" s="341">
        <v>0</v>
      </c>
      <c r="K23" s="341">
        <v>0</v>
      </c>
    </row>
    <row r="24" spans="1:13" ht="15">
      <c r="A24" s="131" t="s">
        <v>121</v>
      </c>
      <c r="B24" s="131"/>
      <c r="C24" s="162">
        <f>SUM(C16:C23)</f>
        <v>62</v>
      </c>
      <c r="D24" s="17"/>
      <c r="E24" s="162">
        <f>SUM(E16:E23)</f>
        <v>35</v>
      </c>
      <c r="F24" s="20"/>
      <c r="G24" s="162">
        <f>SUM(G16:G23)</f>
        <v>5</v>
      </c>
      <c r="H24" s="9"/>
      <c r="I24" s="162">
        <f>SUM(I16:I23)</f>
        <v>216</v>
      </c>
      <c r="J24" s="304"/>
      <c r="K24" s="162">
        <f>SUM(K16:K23)</f>
        <v>256</v>
      </c>
    </row>
    <row r="25" spans="1:13" ht="15">
      <c r="A25" s="19"/>
      <c r="B25" s="131"/>
      <c r="C25" s="166"/>
      <c r="D25" s="32"/>
      <c r="E25" s="166"/>
      <c r="G25" s="32"/>
      <c r="H25" s="9"/>
      <c r="I25" s="304"/>
      <c r="J25" s="304"/>
      <c r="K25" s="304"/>
    </row>
    <row r="26" spans="1:13" ht="15.75" thickBot="1">
      <c r="A26" s="23" t="s">
        <v>55</v>
      </c>
      <c r="B26" s="23"/>
      <c r="C26" s="164">
        <f>C12+C24</f>
        <v>275</v>
      </c>
      <c r="D26" s="33"/>
      <c r="E26" s="164">
        <f>E12+E24</f>
        <v>268</v>
      </c>
      <c r="F26" s="34"/>
      <c r="G26" s="24">
        <f>G12+G24</f>
        <v>251</v>
      </c>
      <c r="H26" s="9"/>
      <c r="I26" s="319">
        <f>I12+I24</f>
        <v>1055</v>
      </c>
      <c r="J26" s="304"/>
      <c r="K26" s="319">
        <f>K12+K24</f>
        <v>976</v>
      </c>
    </row>
    <row r="27" spans="1:13" ht="15.75" thickTop="1">
      <c r="C27" s="160"/>
      <c r="E27" s="160"/>
      <c r="H27" s="9"/>
      <c r="I27" s="304"/>
      <c r="J27" s="304"/>
      <c r="K27" s="304"/>
    </row>
    <row r="28" spans="1:13" ht="15">
      <c r="C28" s="130"/>
      <c r="E28" s="130"/>
      <c r="I28" s="304"/>
      <c r="J28" s="304"/>
      <c r="K28" s="304"/>
    </row>
    <row r="29" spans="1:13" ht="15">
      <c r="A29" s="48" t="s">
        <v>96</v>
      </c>
      <c r="B29" s="48"/>
      <c r="C29" s="143">
        <f>'Income Statement'!B20</f>
        <v>599</v>
      </c>
      <c r="D29" s="75"/>
      <c r="E29" s="143">
        <f>'Income Statement'!D20</f>
        <v>585</v>
      </c>
      <c r="F29" s="75"/>
      <c r="G29" s="10">
        <f>'Income Statement'!F20</f>
        <v>536</v>
      </c>
      <c r="H29" s="90"/>
      <c r="I29" s="313">
        <f>'Income Statement'!H20</f>
        <v>2277</v>
      </c>
      <c r="J29" s="304"/>
      <c r="K29" s="313">
        <f>'Income Statement'!J20</f>
        <v>2090</v>
      </c>
    </row>
    <row r="30" spans="1:13" ht="15">
      <c r="A30" s="22"/>
      <c r="B30" s="22"/>
      <c r="C30" s="22"/>
      <c r="D30" s="22"/>
      <c r="E30" s="22"/>
      <c r="F30" s="22"/>
      <c r="G30" s="22"/>
      <c r="H30" s="90"/>
      <c r="I30" s="304"/>
      <c r="J30" s="304"/>
      <c r="K30" s="304"/>
    </row>
    <row r="31" spans="1:13" s="130" customFormat="1" ht="15.75">
      <c r="A31" s="27" t="s">
        <v>150</v>
      </c>
      <c r="B31" s="22"/>
      <c r="C31" s="215">
        <f>C12/C29</f>
        <v>0.35559265442404009</v>
      </c>
      <c r="D31" s="22"/>
      <c r="E31" s="215">
        <f>E12/E29</f>
        <v>0.39829059829059826</v>
      </c>
      <c r="F31" s="22"/>
      <c r="G31" s="215">
        <f>G12/G29</f>
        <v>0.45895522388059701</v>
      </c>
      <c r="H31" s="90"/>
      <c r="I31" s="215">
        <f>I12/I29</f>
        <v>0.36846728151075975</v>
      </c>
      <c r="J31" s="304"/>
      <c r="K31" s="215">
        <f>K12/K29</f>
        <v>0.34449760765550241</v>
      </c>
    </row>
    <row r="32" spans="1:13" s="130" customFormat="1">
      <c r="A32" s="22"/>
      <c r="B32" s="22"/>
      <c r="C32" s="22"/>
      <c r="D32" s="22"/>
      <c r="E32" s="22"/>
      <c r="F32" s="22"/>
      <c r="G32" s="22"/>
      <c r="H32" s="90"/>
    </row>
    <row r="33" spans="1:14" ht="15">
      <c r="A33" s="27" t="s">
        <v>151</v>
      </c>
      <c r="B33" s="27"/>
      <c r="C33" s="36">
        <f>C26/C29</f>
        <v>0.45909849749582637</v>
      </c>
      <c r="D33" s="22"/>
      <c r="E33" s="36">
        <f>E26/E29</f>
        <v>0.4581196581196581</v>
      </c>
      <c r="F33" s="22"/>
      <c r="G33" s="36">
        <f>G26/G29</f>
        <v>0.46828358208955223</v>
      </c>
      <c r="H33" s="90"/>
      <c r="I33" s="320">
        <f>I26/I29</f>
        <v>0.46332894158981114</v>
      </c>
      <c r="J33" s="18"/>
      <c r="K33" s="320">
        <f>K26/K29</f>
        <v>0.46698564593301434</v>
      </c>
    </row>
    <row r="34" spans="1:14">
      <c r="I34" s="18"/>
      <c r="J34" s="18"/>
    </row>
    <row r="35" spans="1:14">
      <c r="A35" s="130"/>
      <c r="I35" s="18"/>
      <c r="J35" s="18"/>
    </row>
    <row r="36" spans="1:14">
      <c r="I36" s="294"/>
      <c r="J36" s="294"/>
      <c r="K36" s="294"/>
    </row>
    <row r="37" spans="1:14" s="102" customFormat="1" ht="15">
      <c r="H37" s="103"/>
      <c r="I37" s="304"/>
      <c r="J37" s="301"/>
      <c r="K37" s="301"/>
    </row>
    <row r="38" spans="1:14" s="102" customFormat="1" ht="11.25">
      <c r="H38" s="103"/>
      <c r="I38" s="301"/>
      <c r="J38" s="301"/>
      <c r="K38" s="301"/>
    </row>
    <row r="39" spans="1:14" s="102" customFormat="1">
      <c r="H39" s="103"/>
      <c r="I39" s="306"/>
      <c r="J39" s="301"/>
      <c r="K39" s="301"/>
    </row>
    <row r="40" spans="1:14" s="102" customFormat="1" ht="11.25">
      <c r="H40" s="103"/>
      <c r="I40" s="309"/>
      <c r="J40" s="301"/>
      <c r="K40" s="301"/>
    </row>
    <row r="41" spans="1:14">
      <c r="A41" s="121"/>
      <c r="B41" s="121"/>
      <c r="I41" s="309"/>
      <c r="J41" s="301"/>
      <c r="K41" s="294"/>
    </row>
    <row r="42" spans="1:14" s="102" customFormat="1" ht="11.25">
      <c r="H42" s="103"/>
      <c r="I42" s="309"/>
      <c r="J42" s="301"/>
      <c r="K42" s="301"/>
    </row>
    <row r="43" spans="1:14" s="102" customFormat="1" ht="15">
      <c r="H43" s="103"/>
      <c r="I43" s="304"/>
      <c r="J43" s="301"/>
      <c r="K43" s="301"/>
    </row>
    <row r="44" spans="1:14" s="102" customFormat="1" ht="11.25">
      <c r="H44" s="103"/>
      <c r="I44" s="309"/>
      <c r="J44" s="301"/>
      <c r="K44" s="301"/>
    </row>
    <row r="45" spans="1:14" s="102" customFormat="1" ht="11.25">
      <c r="H45" s="103"/>
      <c r="I45" s="309"/>
      <c r="J45" s="301"/>
      <c r="K45" s="301"/>
    </row>
    <row r="46" spans="1:14" s="102" customFormat="1" ht="11.25">
      <c r="H46" s="103"/>
      <c r="I46" s="309"/>
      <c r="J46" s="301"/>
      <c r="K46" s="301"/>
      <c r="M46" s="336"/>
      <c r="N46" s="336"/>
    </row>
    <row r="47" spans="1:14" s="102" customFormat="1" ht="11.25">
      <c r="H47" s="103"/>
      <c r="I47" s="309"/>
      <c r="J47" s="301"/>
      <c r="K47" s="301"/>
      <c r="M47" s="336"/>
      <c r="N47" s="336"/>
    </row>
    <row r="48" spans="1:14" s="102" customFormat="1" ht="11.25">
      <c r="H48" s="103"/>
      <c r="I48" s="309"/>
      <c r="J48" s="301"/>
      <c r="K48" s="301"/>
      <c r="M48" s="336"/>
      <c r="N48" s="336"/>
    </row>
    <row r="49" spans="8:14" s="102" customFormat="1" ht="11.25">
      <c r="H49" s="103"/>
      <c r="I49" s="309"/>
      <c r="J49" s="301"/>
      <c r="K49" s="301"/>
      <c r="M49" s="336"/>
      <c r="N49" s="336"/>
    </row>
    <row r="50" spans="8:14" s="102" customFormat="1" ht="11.25">
      <c r="H50" s="103"/>
      <c r="I50" s="309"/>
      <c r="J50" s="301"/>
      <c r="K50" s="301"/>
      <c r="M50" s="336"/>
      <c r="N50" s="336"/>
    </row>
    <row r="51" spans="8:14" s="102" customFormat="1" ht="11.25">
      <c r="H51" s="103"/>
      <c r="I51" s="309"/>
      <c r="J51" s="301"/>
      <c r="K51" s="301"/>
      <c r="M51" s="336"/>
      <c r="N51" s="336"/>
    </row>
    <row r="52" spans="8:14" s="102" customFormat="1" ht="11.25">
      <c r="H52" s="103"/>
      <c r="I52" s="309"/>
      <c r="J52" s="301"/>
      <c r="K52" s="301"/>
      <c r="M52" s="336"/>
      <c r="N52" s="336"/>
    </row>
    <row r="53" spans="8:14" s="102" customFormat="1" ht="11.25">
      <c r="H53" s="103"/>
      <c r="I53" s="309"/>
      <c r="J53" s="301"/>
      <c r="K53" s="301"/>
      <c r="M53" s="336"/>
      <c r="N53" s="336"/>
    </row>
    <row r="54" spans="8:14" s="102" customFormat="1" ht="11.25">
      <c r="H54" s="103"/>
      <c r="I54" s="309"/>
      <c r="J54" s="301"/>
      <c r="K54" s="301"/>
      <c r="M54" s="336"/>
      <c r="N54" s="336"/>
    </row>
    <row r="55" spans="8:14" s="102" customFormat="1" ht="11.25">
      <c r="H55" s="103"/>
      <c r="I55" s="309"/>
      <c r="J55" s="301"/>
      <c r="K55" s="301"/>
      <c r="M55" s="336"/>
      <c r="N55" s="336"/>
    </row>
    <row r="56" spans="8:14" s="102" customFormat="1" ht="11.25">
      <c r="H56" s="103"/>
      <c r="I56" s="309"/>
      <c r="J56" s="301"/>
      <c r="K56" s="301"/>
      <c r="M56" s="336"/>
      <c r="N56" s="336"/>
    </row>
    <row r="57" spans="8:14" s="102" customFormat="1" ht="11.25">
      <c r="H57" s="103"/>
      <c r="I57" s="309"/>
      <c r="J57" s="301"/>
      <c r="K57" s="301"/>
      <c r="M57" s="336"/>
      <c r="N57" s="336"/>
    </row>
    <row r="58" spans="8:14" s="102" customFormat="1" ht="11.25">
      <c r="H58" s="103"/>
      <c r="I58" s="309"/>
      <c r="J58" s="301"/>
      <c r="K58" s="301"/>
      <c r="M58" s="336"/>
      <c r="N58" s="336"/>
    </row>
    <row r="59" spans="8:14" s="102" customFormat="1">
      <c r="H59" s="103"/>
      <c r="I59" s="309"/>
      <c r="J59" s="301"/>
      <c r="K59" s="301"/>
      <c r="L59" s="336"/>
      <c r="M59" s="339"/>
      <c r="N59" s="339"/>
    </row>
    <row r="60" spans="8:14" s="102" customFormat="1" ht="11.25">
      <c r="I60" s="309"/>
      <c r="J60" s="301"/>
      <c r="K60" s="301"/>
      <c r="M60" s="336"/>
      <c r="N60" s="336"/>
    </row>
    <row r="61" spans="8:14" s="102" customFormat="1" ht="11.25">
      <c r="H61" s="103"/>
      <c r="I61" s="309"/>
      <c r="J61" s="301"/>
      <c r="K61" s="301"/>
      <c r="M61" s="336"/>
      <c r="N61" s="336"/>
    </row>
    <row r="62" spans="8:14" s="102" customFormat="1" ht="11.25">
      <c r="H62" s="103"/>
      <c r="I62" s="309"/>
      <c r="J62" s="301"/>
      <c r="K62" s="301"/>
      <c r="M62" s="336"/>
      <c r="N62" s="336"/>
    </row>
    <row r="63" spans="8:14" s="102" customFormat="1" ht="11.25">
      <c r="H63" s="103"/>
      <c r="I63" s="310"/>
      <c r="J63" s="301"/>
      <c r="K63" s="301"/>
      <c r="M63" s="336"/>
      <c r="N63" s="336"/>
    </row>
    <row r="64" spans="8:14" s="102" customFormat="1" ht="11.25">
      <c r="H64" s="103"/>
      <c r="I64" s="309"/>
      <c r="J64" s="301"/>
      <c r="K64" s="301"/>
      <c r="M64" s="336"/>
      <c r="N64" s="336"/>
    </row>
    <row r="65" spans="8:14" s="102" customFormat="1" ht="11.25">
      <c r="H65" s="103"/>
      <c r="I65" s="309"/>
      <c r="J65" s="301"/>
      <c r="K65" s="301"/>
      <c r="M65" s="336"/>
      <c r="N65" s="336"/>
    </row>
    <row r="66" spans="8:14" s="102" customFormat="1" ht="11.25">
      <c r="H66" s="103"/>
      <c r="I66" s="309"/>
      <c r="J66" s="301"/>
      <c r="K66" s="301"/>
      <c r="M66" s="336"/>
      <c r="N66" s="336"/>
    </row>
    <row r="67" spans="8:14" s="102" customFormat="1" ht="11.25">
      <c r="H67" s="103"/>
      <c r="I67" s="309"/>
      <c r="J67" s="301"/>
      <c r="K67" s="301"/>
      <c r="M67" s="336"/>
      <c r="N67" s="336"/>
    </row>
    <row r="68" spans="8:14" s="102" customFormat="1" ht="11.25">
      <c r="H68" s="103"/>
      <c r="I68" s="301"/>
      <c r="J68" s="301"/>
      <c r="K68" s="301"/>
      <c r="M68" s="336"/>
      <c r="N68" s="336"/>
    </row>
    <row r="69" spans="8:14" s="102" customFormat="1" ht="11.25">
      <c r="H69" s="103"/>
      <c r="I69" s="301"/>
      <c r="J69" s="301"/>
      <c r="K69" s="301"/>
      <c r="M69" s="336"/>
      <c r="N69" s="336"/>
    </row>
    <row r="70" spans="8:14" s="102" customFormat="1" ht="11.25">
      <c r="H70" s="103"/>
      <c r="I70" s="301"/>
      <c r="J70" s="301"/>
      <c r="K70" s="301"/>
      <c r="M70" s="336"/>
      <c r="N70" s="336"/>
    </row>
    <row r="71" spans="8:14" s="102" customFormat="1" ht="11.25">
      <c r="H71" s="103"/>
      <c r="I71" s="301"/>
      <c r="J71" s="301"/>
      <c r="K71" s="301"/>
    </row>
    <row r="72" spans="8:14" s="102" customFormat="1" ht="11.25">
      <c r="H72" s="103"/>
      <c r="I72" s="301"/>
      <c r="J72" s="301"/>
      <c r="K72" s="301"/>
    </row>
    <row r="73" spans="8:14" s="102" customFormat="1" ht="11.25">
      <c r="H73" s="103"/>
      <c r="I73" s="301"/>
      <c r="J73" s="301"/>
      <c r="K73" s="301"/>
    </row>
    <row r="74" spans="8:14" s="102" customFormat="1" ht="11.25">
      <c r="H74" s="103"/>
      <c r="I74" s="301"/>
      <c r="J74" s="301"/>
      <c r="K74" s="301"/>
    </row>
    <row r="75" spans="8:14" s="102" customFormat="1" ht="11.25">
      <c r="H75" s="103"/>
      <c r="I75" s="301"/>
      <c r="J75" s="301"/>
      <c r="K75" s="301"/>
    </row>
    <row r="76" spans="8:14" s="102" customFormat="1" ht="11.25">
      <c r="H76" s="103"/>
      <c r="I76" s="301"/>
      <c r="J76" s="301"/>
      <c r="K76" s="301"/>
    </row>
    <row r="77" spans="8:14" s="102" customFormat="1" ht="11.25">
      <c r="H77" s="103"/>
      <c r="I77" s="301"/>
      <c r="J77" s="301"/>
      <c r="K77" s="301"/>
    </row>
    <row r="78" spans="8:14" s="102" customFormat="1" ht="11.25">
      <c r="H78" s="103"/>
      <c r="I78" s="301"/>
      <c r="J78" s="301"/>
      <c r="K78" s="301"/>
    </row>
    <row r="79" spans="8:14" s="102" customFormat="1" ht="11.25">
      <c r="H79" s="103"/>
      <c r="I79" s="301"/>
      <c r="J79" s="301"/>
      <c r="K79" s="301"/>
    </row>
    <row r="80" spans="8:14" s="102" customFormat="1" ht="11.25">
      <c r="H80" s="103"/>
      <c r="I80" s="301"/>
      <c r="J80" s="301"/>
      <c r="K80" s="301"/>
    </row>
    <row r="81" spans="8:13" s="102" customFormat="1" ht="11.25">
      <c r="H81" s="103"/>
      <c r="I81" s="301"/>
      <c r="J81" s="301"/>
      <c r="K81" s="301"/>
      <c r="M81" s="336"/>
    </row>
    <row r="82" spans="8:13" s="102" customFormat="1" ht="11.25">
      <c r="H82" s="103"/>
      <c r="I82" s="301"/>
      <c r="J82" s="301"/>
      <c r="K82" s="301"/>
      <c r="M82" s="336"/>
    </row>
    <row r="83" spans="8:13" s="102" customFormat="1" ht="11.25">
      <c r="H83" s="103"/>
      <c r="I83" s="301"/>
      <c r="J83" s="301"/>
      <c r="K83" s="301"/>
      <c r="L83" s="336"/>
      <c r="M83" s="336"/>
    </row>
    <row r="84" spans="8:13" s="102" customFormat="1" ht="11.25">
      <c r="H84" s="103"/>
      <c r="I84" s="301"/>
      <c r="J84" s="301"/>
      <c r="K84" s="301"/>
    </row>
    <row r="85" spans="8:13" s="102" customFormat="1" ht="11.25">
      <c r="H85" s="103"/>
      <c r="I85" s="301"/>
      <c r="J85" s="301"/>
      <c r="K85" s="301"/>
    </row>
    <row r="86" spans="8:13" s="102" customFormat="1" ht="11.25">
      <c r="H86" s="103"/>
      <c r="I86" s="301"/>
      <c r="J86" s="301"/>
      <c r="K86" s="301"/>
    </row>
    <row r="87" spans="8:13" s="102" customFormat="1" ht="11.25">
      <c r="H87" s="103"/>
      <c r="I87" s="301"/>
      <c r="J87" s="301"/>
      <c r="K87" s="301"/>
    </row>
    <row r="88" spans="8:13" s="102" customFormat="1" ht="11.25">
      <c r="H88" s="103"/>
      <c r="I88" s="301"/>
      <c r="J88" s="301"/>
      <c r="K88" s="301"/>
    </row>
    <row r="89" spans="8:13" s="102" customFormat="1" ht="11.25">
      <c r="H89" s="103"/>
      <c r="I89" s="301"/>
      <c r="J89" s="301"/>
      <c r="K89" s="301"/>
    </row>
    <row r="90" spans="8:13" s="102" customFormat="1" ht="11.25">
      <c r="H90" s="103"/>
      <c r="I90" s="301"/>
      <c r="J90" s="301"/>
      <c r="K90" s="301"/>
    </row>
    <row r="91" spans="8:13" s="102" customFormat="1" ht="11.25">
      <c r="H91" s="103"/>
      <c r="I91" s="301"/>
      <c r="J91" s="301"/>
      <c r="K91" s="301"/>
    </row>
    <row r="92" spans="8:13" s="102" customFormat="1" ht="11.25">
      <c r="H92" s="103"/>
      <c r="I92" s="301"/>
      <c r="J92" s="301"/>
      <c r="K92" s="301"/>
    </row>
    <row r="93" spans="8:13" s="102" customFormat="1" ht="11.25">
      <c r="H93" s="103"/>
      <c r="I93" s="301"/>
      <c r="J93" s="301"/>
      <c r="K93" s="301"/>
    </row>
    <row r="94" spans="8:13" s="102" customFormat="1" ht="11.25">
      <c r="H94" s="103"/>
      <c r="I94" s="301"/>
      <c r="J94" s="301"/>
      <c r="K94" s="301"/>
    </row>
    <row r="95" spans="8:13" s="102" customFormat="1" ht="11.25">
      <c r="H95" s="103"/>
      <c r="I95" s="301"/>
      <c r="J95" s="301"/>
      <c r="K95" s="301"/>
    </row>
    <row r="96" spans="8:13" s="102" customFormat="1" ht="11.25">
      <c r="H96" s="103"/>
      <c r="I96" s="301"/>
      <c r="J96" s="301"/>
      <c r="K96" s="301"/>
    </row>
    <row r="97" spans="8:11" s="102" customFormat="1" ht="11.25">
      <c r="H97" s="103"/>
      <c r="I97" s="301"/>
      <c r="J97" s="301"/>
      <c r="K97" s="301"/>
    </row>
    <row r="98" spans="8:11" s="102" customFormat="1" ht="11.25">
      <c r="H98" s="103"/>
      <c r="I98" s="301"/>
      <c r="J98" s="301"/>
      <c r="K98" s="301"/>
    </row>
    <row r="99" spans="8:11" s="102" customFormat="1" ht="11.25">
      <c r="H99" s="103"/>
      <c r="I99" s="301"/>
      <c r="J99" s="301"/>
      <c r="K99" s="301"/>
    </row>
    <row r="100" spans="8:11" s="102" customFormat="1" ht="11.25">
      <c r="H100" s="103"/>
      <c r="I100" s="301"/>
      <c r="J100" s="301"/>
      <c r="K100" s="301"/>
    </row>
    <row r="101" spans="8:11" s="102" customFormat="1" ht="11.25">
      <c r="H101" s="103"/>
      <c r="I101" s="301"/>
      <c r="J101" s="301"/>
      <c r="K101" s="301"/>
    </row>
    <row r="102" spans="8:11" s="102" customFormat="1" ht="11.25">
      <c r="H102" s="103"/>
      <c r="I102" s="301"/>
      <c r="J102" s="301"/>
      <c r="K102" s="301"/>
    </row>
    <row r="103" spans="8:11" s="102" customFormat="1" ht="11.25">
      <c r="H103" s="103"/>
      <c r="I103" s="301"/>
      <c r="J103" s="301"/>
      <c r="K103" s="301"/>
    </row>
    <row r="104" spans="8:11" s="102" customFormat="1" ht="11.25">
      <c r="H104" s="103"/>
      <c r="I104" s="301"/>
      <c r="J104" s="301"/>
      <c r="K104" s="301"/>
    </row>
    <row r="105" spans="8:11" s="102" customFormat="1" ht="11.25">
      <c r="H105" s="103"/>
      <c r="I105" s="301"/>
      <c r="J105" s="301"/>
      <c r="K105" s="301"/>
    </row>
    <row r="106" spans="8:11" s="102" customFormat="1" ht="11.25">
      <c r="H106" s="103"/>
      <c r="I106" s="301"/>
      <c r="J106" s="301"/>
      <c r="K106" s="301"/>
    </row>
    <row r="107" spans="8:11" s="102" customFormat="1" ht="11.25">
      <c r="H107" s="103"/>
      <c r="I107" s="301"/>
      <c r="J107" s="301"/>
      <c r="K107" s="301"/>
    </row>
    <row r="108" spans="8:11" s="102" customFormat="1" ht="11.25">
      <c r="H108" s="103"/>
      <c r="I108" s="301"/>
      <c r="J108" s="301"/>
      <c r="K108" s="301"/>
    </row>
    <row r="109" spans="8:11" s="102" customFormat="1" ht="11.25">
      <c r="H109" s="103"/>
      <c r="I109" s="301"/>
      <c r="J109" s="301"/>
      <c r="K109" s="301"/>
    </row>
    <row r="110" spans="8:11" s="102" customFormat="1" ht="11.25">
      <c r="H110" s="103"/>
      <c r="I110" s="301"/>
      <c r="J110" s="301"/>
      <c r="K110" s="301"/>
    </row>
    <row r="111" spans="8:11" s="102" customFormat="1" ht="11.25">
      <c r="H111" s="103"/>
      <c r="I111" s="301"/>
      <c r="J111" s="301"/>
      <c r="K111" s="301"/>
    </row>
    <row r="112" spans="8:11" s="102" customFormat="1" ht="11.25">
      <c r="H112" s="103"/>
      <c r="I112" s="301"/>
      <c r="J112" s="301"/>
      <c r="K112" s="301"/>
    </row>
    <row r="113" spans="8:11" s="102" customFormat="1" ht="11.25">
      <c r="H113" s="103"/>
      <c r="I113" s="301"/>
      <c r="J113" s="301"/>
      <c r="K113" s="301"/>
    </row>
    <row r="114" spans="8:11" s="102" customFormat="1" ht="11.25">
      <c r="H114" s="103"/>
      <c r="I114" s="301"/>
      <c r="J114" s="301"/>
      <c r="K114" s="301"/>
    </row>
    <row r="115" spans="8:11" s="102" customFormat="1" ht="11.25">
      <c r="H115" s="103"/>
      <c r="I115" s="301"/>
      <c r="J115" s="301"/>
      <c r="K115" s="301"/>
    </row>
    <row r="116" spans="8:11" s="102" customFormat="1" ht="11.25">
      <c r="H116" s="103"/>
      <c r="I116" s="301"/>
      <c r="J116" s="301"/>
      <c r="K116" s="301"/>
    </row>
    <row r="117" spans="8:11" s="102" customFormat="1" ht="11.25">
      <c r="H117" s="103"/>
      <c r="I117" s="301"/>
      <c r="J117" s="301"/>
      <c r="K117" s="301"/>
    </row>
    <row r="118" spans="8:11" s="102" customFormat="1" ht="11.25">
      <c r="H118" s="103"/>
      <c r="I118" s="301"/>
      <c r="J118" s="301"/>
      <c r="K118" s="301"/>
    </row>
    <row r="119" spans="8:11" s="102" customFormat="1" ht="11.25">
      <c r="H119" s="103"/>
      <c r="I119" s="301"/>
      <c r="J119" s="301"/>
      <c r="K119" s="301"/>
    </row>
    <row r="120" spans="8:11" s="102" customFormat="1" ht="11.25">
      <c r="H120" s="103"/>
      <c r="I120" s="301"/>
      <c r="J120" s="301"/>
      <c r="K120" s="301"/>
    </row>
    <row r="121" spans="8:11" s="102" customFormat="1" ht="11.25">
      <c r="H121" s="103"/>
      <c r="I121" s="301"/>
      <c r="J121" s="301"/>
      <c r="K121" s="301"/>
    </row>
    <row r="122" spans="8:11" s="102" customFormat="1" ht="11.25">
      <c r="H122" s="103"/>
      <c r="I122" s="301"/>
      <c r="J122" s="301"/>
      <c r="K122" s="301"/>
    </row>
    <row r="123" spans="8:11" s="102" customFormat="1" ht="11.25">
      <c r="H123" s="103"/>
      <c r="I123" s="301"/>
      <c r="J123" s="301"/>
      <c r="K123" s="301"/>
    </row>
    <row r="124" spans="8:11" s="102" customFormat="1" ht="11.25">
      <c r="H124" s="103"/>
      <c r="I124" s="301"/>
      <c r="J124" s="301"/>
      <c r="K124" s="301"/>
    </row>
    <row r="125" spans="8:11" s="102" customFormat="1" ht="11.25">
      <c r="H125" s="103"/>
      <c r="I125" s="301"/>
      <c r="J125" s="301"/>
      <c r="K125" s="301"/>
    </row>
    <row r="126" spans="8:11" s="102" customFormat="1" ht="11.25">
      <c r="H126" s="103"/>
      <c r="I126" s="301"/>
      <c r="J126" s="301"/>
      <c r="K126" s="301"/>
    </row>
    <row r="127" spans="8:11" s="102" customFormat="1" ht="11.25">
      <c r="H127" s="103"/>
      <c r="I127" s="301"/>
      <c r="J127" s="301"/>
      <c r="K127" s="301"/>
    </row>
    <row r="128" spans="8:11" s="102" customFormat="1" ht="11.25">
      <c r="H128" s="103"/>
      <c r="I128" s="301"/>
      <c r="J128" s="301"/>
      <c r="K128" s="301"/>
    </row>
    <row r="129" spans="8:11" s="102" customFormat="1" ht="11.25">
      <c r="H129" s="103"/>
      <c r="I129" s="301"/>
      <c r="J129" s="301"/>
      <c r="K129" s="301"/>
    </row>
    <row r="130" spans="8:11" s="102" customFormat="1" ht="11.25">
      <c r="H130" s="103"/>
      <c r="I130" s="301"/>
      <c r="J130" s="301"/>
      <c r="K130" s="301"/>
    </row>
    <row r="131" spans="8:11" s="102" customFormat="1" ht="11.25">
      <c r="H131" s="103"/>
      <c r="I131" s="301"/>
      <c r="J131" s="301"/>
      <c r="K131" s="301"/>
    </row>
    <row r="132" spans="8:11" s="102" customFormat="1" ht="11.25">
      <c r="H132" s="103"/>
      <c r="I132" s="301"/>
      <c r="J132" s="301"/>
      <c r="K132" s="301"/>
    </row>
    <row r="133" spans="8:11" s="102" customFormat="1" ht="11.25">
      <c r="H133" s="103"/>
      <c r="I133" s="301"/>
      <c r="J133" s="301"/>
      <c r="K133" s="301"/>
    </row>
    <row r="134" spans="8:11" s="102" customFormat="1" ht="11.25">
      <c r="H134" s="103"/>
      <c r="I134" s="301"/>
      <c r="J134" s="301"/>
      <c r="K134" s="301"/>
    </row>
    <row r="135" spans="8:11" s="102" customFormat="1" ht="11.25">
      <c r="H135" s="103"/>
      <c r="I135" s="301"/>
      <c r="J135" s="301"/>
      <c r="K135" s="301"/>
    </row>
    <row r="136" spans="8:11" s="102" customFormat="1" ht="11.25">
      <c r="H136" s="103"/>
      <c r="I136" s="301"/>
      <c r="J136" s="301"/>
      <c r="K136" s="301"/>
    </row>
    <row r="137" spans="8:11" s="102" customFormat="1" ht="11.25">
      <c r="H137" s="103"/>
      <c r="I137" s="301"/>
      <c r="J137" s="301"/>
      <c r="K137" s="301"/>
    </row>
    <row r="138" spans="8:11" s="102" customFormat="1" ht="11.25">
      <c r="H138" s="103"/>
      <c r="I138" s="301"/>
      <c r="J138" s="301"/>
      <c r="K138" s="301"/>
    </row>
    <row r="139" spans="8:11" s="102" customFormat="1" ht="11.25">
      <c r="H139" s="103"/>
      <c r="I139" s="301"/>
      <c r="J139" s="301"/>
      <c r="K139" s="301"/>
    </row>
    <row r="140" spans="8:11" s="102" customFormat="1" ht="11.25">
      <c r="H140" s="103"/>
      <c r="I140" s="301"/>
      <c r="J140" s="301"/>
      <c r="K140" s="301"/>
    </row>
    <row r="141" spans="8:11" s="102" customFormat="1" ht="11.25">
      <c r="H141" s="103"/>
      <c r="I141" s="301"/>
      <c r="J141" s="301"/>
      <c r="K141" s="301"/>
    </row>
    <row r="142" spans="8:11" s="102" customFormat="1" ht="11.25">
      <c r="H142" s="103"/>
      <c r="I142" s="301"/>
      <c r="J142" s="301"/>
      <c r="K142" s="301"/>
    </row>
    <row r="143" spans="8:11" s="102" customFormat="1" ht="11.25">
      <c r="H143" s="103"/>
      <c r="I143" s="301"/>
      <c r="J143" s="301"/>
      <c r="K143" s="301"/>
    </row>
    <row r="144" spans="8:11" s="102" customFormat="1" ht="11.25">
      <c r="H144" s="103"/>
      <c r="I144" s="301"/>
      <c r="J144" s="301"/>
      <c r="K144" s="301"/>
    </row>
    <row r="145" spans="8:11" s="102" customFormat="1" ht="11.25">
      <c r="H145" s="103"/>
      <c r="I145" s="301"/>
      <c r="J145" s="301"/>
      <c r="K145" s="301"/>
    </row>
    <row r="146" spans="8:11" s="102" customFormat="1" ht="11.25">
      <c r="H146" s="103"/>
      <c r="I146" s="301"/>
      <c r="J146" s="301"/>
      <c r="K146" s="301"/>
    </row>
    <row r="147" spans="8:11" s="102" customFormat="1" ht="11.25">
      <c r="H147" s="103"/>
      <c r="I147" s="301"/>
      <c r="J147" s="301"/>
      <c r="K147" s="301"/>
    </row>
    <row r="148" spans="8:11" s="102" customFormat="1" ht="11.25">
      <c r="H148" s="103"/>
      <c r="I148" s="301"/>
      <c r="J148" s="301"/>
      <c r="K148" s="301"/>
    </row>
    <row r="149" spans="8:11" s="102" customFormat="1" ht="11.25">
      <c r="H149" s="103"/>
      <c r="I149" s="301"/>
      <c r="J149" s="301"/>
      <c r="K149" s="301"/>
    </row>
    <row r="150" spans="8:11" s="102" customFormat="1" ht="11.25">
      <c r="H150" s="103"/>
      <c r="I150" s="301"/>
      <c r="J150" s="301"/>
      <c r="K150" s="301"/>
    </row>
    <row r="151" spans="8:11" s="102" customFormat="1" ht="11.25">
      <c r="H151" s="103"/>
      <c r="I151" s="301"/>
      <c r="J151" s="301"/>
      <c r="K151" s="301"/>
    </row>
    <row r="152" spans="8:11" s="102" customFormat="1" ht="11.25">
      <c r="H152" s="103"/>
      <c r="I152" s="301"/>
      <c r="J152" s="301"/>
      <c r="K152" s="301"/>
    </row>
    <row r="153" spans="8:11" s="102" customFormat="1" ht="11.25">
      <c r="H153" s="103"/>
      <c r="I153" s="301"/>
      <c r="J153" s="301"/>
      <c r="K153" s="301"/>
    </row>
    <row r="154" spans="8:11" s="102" customFormat="1" ht="11.25">
      <c r="H154" s="103"/>
      <c r="I154" s="301"/>
      <c r="J154" s="301"/>
      <c r="K154" s="301"/>
    </row>
    <row r="155" spans="8:11" s="102" customFormat="1" ht="11.25">
      <c r="H155" s="103"/>
      <c r="I155" s="301"/>
      <c r="J155" s="301"/>
      <c r="K155" s="301"/>
    </row>
    <row r="156" spans="8:11" s="102" customFormat="1" ht="11.25">
      <c r="H156" s="103"/>
      <c r="I156" s="301"/>
      <c r="J156" s="301"/>
      <c r="K156" s="301"/>
    </row>
    <row r="157" spans="8:11" s="102" customFormat="1" ht="11.25">
      <c r="H157" s="103"/>
      <c r="I157" s="301"/>
      <c r="J157" s="301"/>
      <c r="K157" s="301"/>
    </row>
    <row r="158" spans="8:11" s="102" customFormat="1" ht="11.25">
      <c r="H158" s="103"/>
      <c r="I158" s="301"/>
      <c r="J158" s="301"/>
      <c r="K158" s="301"/>
    </row>
    <row r="159" spans="8:11" s="102" customFormat="1" ht="11.25">
      <c r="H159" s="103"/>
      <c r="I159" s="301"/>
      <c r="J159" s="301"/>
      <c r="K159" s="301"/>
    </row>
    <row r="160" spans="8:11" s="102" customFormat="1" ht="11.25">
      <c r="H160" s="103"/>
      <c r="I160" s="301"/>
      <c r="J160" s="301"/>
      <c r="K160" s="301"/>
    </row>
    <row r="161" spans="8:11" s="102" customFormat="1" ht="11.25">
      <c r="H161" s="103"/>
      <c r="I161" s="301"/>
      <c r="J161" s="301"/>
      <c r="K161" s="301"/>
    </row>
    <row r="162" spans="8:11" s="102" customFormat="1" ht="11.25">
      <c r="H162" s="103"/>
      <c r="I162" s="301"/>
      <c r="J162" s="301"/>
      <c r="K162" s="301"/>
    </row>
    <row r="163" spans="8:11" s="102" customFormat="1" ht="11.25">
      <c r="H163" s="103"/>
      <c r="I163" s="301"/>
      <c r="J163" s="301"/>
      <c r="K163" s="301"/>
    </row>
    <row r="164" spans="8:11" s="102" customFormat="1" ht="11.25">
      <c r="H164" s="103"/>
      <c r="I164" s="301"/>
      <c r="J164" s="301"/>
      <c r="K164" s="301"/>
    </row>
    <row r="165" spans="8:11" s="102" customFormat="1" ht="11.25">
      <c r="H165" s="103"/>
      <c r="I165" s="301"/>
      <c r="J165" s="301"/>
      <c r="K165" s="301"/>
    </row>
    <row r="166" spans="8:11" s="102" customFormat="1" ht="11.25">
      <c r="H166" s="103"/>
      <c r="I166" s="301"/>
      <c r="J166" s="301"/>
      <c r="K166" s="301"/>
    </row>
    <row r="167" spans="8:11" s="102" customFormat="1" ht="11.25">
      <c r="H167" s="103"/>
      <c r="I167" s="301"/>
      <c r="J167" s="301"/>
      <c r="K167" s="301"/>
    </row>
    <row r="168" spans="8:11" s="102" customFormat="1" ht="11.25">
      <c r="H168" s="103"/>
      <c r="I168" s="301"/>
      <c r="J168" s="301"/>
      <c r="K168" s="301"/>
    </row>
    <row r="169" spans="8:11" s="102" customFormat="1" ht="11.25">
      <c r="H169" s="103"/>
      <c r="I169" s="301"/>
      <c r="J169" s="301"/>
      <c r="K169" s="301"/>
    </row>
    <row r="170" spans="8:11" s="102" customFormat="1" ht="11.25">
      <c r="H170" s="103"/>
      <c r="I170" s="301"/>
      <c r="J170" s="301"/>
      <c r="K170" s="301"/>
    </row>
    <row r="171" spans="8:11" s="102" customFormat="1" ht="11.25">
      <c r="H171" s="103"/>
      <c r="I171" s="301"/>
      <c r="J171" s="301"/>
      <c r="K171" s="301"/>
    </row>
    <row r="172" spans="8:11" s="102" customFormat="1" ht="11.25">
      <c r="H172" s="103"/>
      <c r="I172" s="301"/>
      <c r="J172" s="301"/>
      <c r="K172" s="301"/>
    </row>
    <row r="173" spans="8:11" s="102" customFormat="1" ht="11.25">
      <c r="H173" s="103"/>
      <c r="I173" s="301"/>
      <c r="J173" s="301"/>
      <c r="K173" s="301"/>
    </row>
    <row r="174" spans="8:11" s="102" customFormat="1" ht="11.25">
      <c r="H174" s="103"/>
      <c r="I174" s="301"/>
      <c r="J174" s="301"/>
      <c r="K174" s="301"/>
    </row>
    <row r="175" spans="8:11" s="102" customFormat="1" ht="11.25">
      <c r="H175" s="103"/>
      <c r="I175" s="301"/>
      <c r="J175" s="301"/>
      <c r="K175" s="301"/>
    </row>
    <row r="176" spans="8:11" s="102" customFormat="1" ht="11.25">
      <c r="H176" s="103"/>
      <c r="I176" s="301"/>
      <c r="J176" s="301"/>
      <c r="K176" s="301"/>
    </row>
    <row r="177" spans="8:11" s="102" customFormat="1" ht="11.25">
      <c r="H177" s="103"/>
      <c r="I177" s="301"/>
      <c r="J177" s="301"/>
      <c r="K177" s="301"/>
    </row>
    <row r="178" spans="8:11" s="102" customFormat="1" ht="11.25">
      <c r="H178" s="103"/>
      <c r="I178" s="301"/>
      <c r="J178" s="301"/>
      <c r="K178" s="301"/>
    </row>
    <row r="179" spans="8:11" s="102" customFormat="1" ht="11.25">
      <c r="H179" s="103"/>
      <c r="I179" s="301"/>
      <c r="J179" s="301"/>
      <c r="K179" s="301"/>
    </row>
    <row r="180" spans="8:11" s="102" customFormat="1" ht="11.25">
      <c r="H180" s="103"/>
      <c r="I180" s="301"/>
      <c r="J180" s="301"/>
      <c r="K180" s="301"/>
    </row>
    <row r="181" spans="8:11" s="102" customFormat="1" ht="11.25">
      <c r="H181" s="103"/>
      <c r="I181" s="301"/>
      <c r="J181" s="301"/>
      <c r="K181" s="301"/>
    </row>
    <row r="182" spans="8:11" s="102" customFormat="1" ht="11.25">
      <c r="H182" s="103"/>
      <c r="I182" s="301"/>
      <c r="J182" s="301"/>
      <c r="K182" s="301"/>
    </row>
    <row r="183" spans="8:11" s="102" customFormat="1" ht="11.25">
      <c r="H183" s="103"/>
      <c r="I183" s="301"/>
      <c r="J183" s="301"/>
      <c r="K183" s="301"/>
    </row>
    <row r="184" spans="8:11" s="102" customFormat="1" ht="11.25">
      <c r="H184" s="103"/>
      <c r="I184" s="301"/>
      <c r="J184" s="301"/>
      <c r="K184" s="301"/>
    </row>
    <row r="185" spans="8:11" s="102" customFormat="1" ht="11.25">
      <c r="H185" s="103"/>
      <c r="I185" s="301"/>
      <c r="J185" s="301"/>
      <c r="K185" s="301"/>
    </row>
    <row r="186" spans="8:11" s="102" customFormat="1" ht="11.25">
      <c r="H186" s="103"/>
      <c r="I186" s="301"/>
      <c r="J186" s="301"/>
      <c r="K186" s="301"/>
    </row>
    <row r="187" spans="8:11" s="102" customFormat="1" ht="11.25">
      <c r="H187" s="103"/>
      <c r="I187" s="301"/>
      <c r="J187" s="301"/>
      <c r="K187" s="301"/>
    </row>
    <row r="188" spans="8:11" s="102" customFormat="1" ht="11.25">
      <c r="H188" s="103"/>
      <c r="I188" s="301"/>
      <c r="J188" s="301"/>
      <c r="K188" s="301"/>
    </row>
    <row r="189" spans="8:11" s="102" customFormat="1" ht="11.25">
      <c r="H189" s="103"/>
      <c r="I189" s="301"/>
      <c r="J189" s="301"/>
      <c r="K189" s="301"/>
    </row>
    <row r="190" spans="8:11" s="102" customFormat="1" ht="11.25">
      <c r="H190" s="103"/>
      <c r="I190" s="301"/>
      <c r="J190" s="301"/>
      <c r="K190" s="301"/>
    </row>
    <row r="191" spans="8:11" s="102" customFormat="1" ht="11.25">
      <c r="H191" s="103"/>
      <c r="I191" s="301"/>
      <c r="J191" s="301"/>
      <c r="K191" s="301"/>
    </row>
    <row r="192" spans="8:11" s="102" customFormat="1" ht="11.25">
      <c r="H192" s="103"/>
      <c r="I192" s="301"/>
      <c r="J192" s="301"/>
      <c r="K192" s="301"/>
    </row>
    <row r="193" spans="8:11" s="102" customFormat="1" ht="11.25">
      <c r="H193" s="103"/>
      <c r="I193" s="301"/>
      <c r="J193" s="301"/>
      <c r="K193" s="301"/>
    </row>
    <row r="194" spans="8:11" s="102" customFormat="1" ht="11.25">
      <c r="H194" s="103"/>
      <c r="I194" s="301"/>
      <c r="J194" s="301"/>
      <c r="K194" s="301"/>
    </row>
    <row r="195" spans="8:11" s="102" customFormat="1" ht="11.25">
      <c r="H195" s="103"/>
      <c r="I195" s="301"/>
      <c r="J195" s="301"/>
      <c r="K195" s="301"/>
    </row>
    <row r="196" spans="8:11" s="102" customFormat="1" ht="11.25">
      <c r="H196" s="103"/>
      <c r="I196" s="301"/>
      <c r="J196" s="301"/>
      <c r="K196" s="301"/>
    </row>
    <row r="197" spans="8:11" s="102" customFormat="1" ht="11.25">
      <c r="H197" s="103"/>
      <c r="I197" s="301"/>
      <c r="J197" s="301"/>
      <c r="K197" s="301"/>
    </row>
    <row r="198" spans="8:11" s="102" customFormat="1" ht="11.25">
      <c r="H198" s="103"/>
      <c r="I198" s="301"/>
      <c r="J198" s="301"/>
      <c r="K198" s="301"/>
    </row>
    <row r="199" spans="8:11" s="102" customFormat="1" ht="11.25">
      <c r="H199" s="103"/>
      <c r="I199" s="301"/>
      <c r="J199" s="301"/>
      <c r="K199" s="301"/>
    </row>
    <row r="200" spans="8:11" s="102" customFormat="1" ht="11.25">
      <c r="H200" s="103"/>
      <c r="I200" s="301"/>
      <c r="J200" s="301"/>
      <c r="K200" s="301"/>
    </row>
    <row r="201" spans="8:11" s="102" customFormat="1" ht="11.25">
      <c r="H201" s="103"/>
      <c r="I201" s="301"/>
      <c r="J201" s="301"/>
      <c r="K201" s="301"/>
    </row>
    <row r="202" spans="8:11" s="102" customFormat="1" ht="11.25">
      <c r="H202" s="103"/>
      <c r="I202" s="301"/>
      <c r="J202" s="301"/>
      <c r="K202" s="301"/>
    </row>
    <row r="203" spans="8:11" s="102" customFormat="1" ht="11.25">
      <c r="H203" s="103"/>
      <c r="I203" s="301"/>
      <c r="J203" s="301"/>
      <c r="K203" s="301"/>
    </row>
    <row r="204" spans="8:11" s="102" customFormat="1" ht="11.25">
      <c r="H204" s="103"/>
      <c r="I204" s="301"/>
      <c r="J204" s="301"/>
      <c r="K204" s="301"/>
    </row>
    <row r="205" spans="8:11" s="102" customFormat="1" ht="11.25">
      <c r="H205" s="103"/>
      <c r="I205" s="301"/>
      <c r="J205" s="301"/>
      <c r="K205" s="301"/>
    </row>
    <row r="206" spans="8:11" s="102" customFormat="1" ht="11.25">
      <c r="H206" s="103"/>
      <c r="I206" s="301"/>
      <c r="J206" s="301"/>
      <c r="K206" s="301"/>
    </row>
    <row r="207" spans="8:11">
      <c r="I207" s="294"/>
      <c r="J207" s="294"/>
      <c r="K207" s="294"/>
    </row>
    <row r="208" spans="8:11">
      <c r="I208" s="294"/>
      <c r="J208" s="294"/>
      <c r="K208" s="294"/>
    </row>
  </sheetData>
  <mergeCells count="7">
    <mergeCell ref="I8:K8"/>
    <mergeCell ref="C8:G8"/>
    <mergeCell ref="A1:K1"/>
    <mergeCell ref="A2:K2"/>
    <mergeCell ref="A3:K3"/>
    <mergeCell ref="A4:K4"/>
    <mergeCell ref="A5:K5"/>
  </mergeCells>
  <printOptions horizontalCentered="1"/>
  <pageMargins left="0.31" right="0.28000000000000003" top="0.47" bottom="0.52" header="0.25" footer="0.35"/>
  <pageSetup scale="5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64"/>
  <sheetViews>
    <sheetView showGridLines="0" topLeftCell="A22" zoomScale="80" zoomScaleNormal="80" zoomScaleSheetLayoutView="80" workbookViewId="0">
      <selection activeCell="A9" sqref="A9"/>
    </sheetView>
  </sheetViews>
  <sheetFormatPr defaultColWidth="7.140625" defaultRowHeight="12.75"/>
  <cols>
    <col min="1" max="1" width="57.7109375" style="18" customWidth="1"/>
    <col min="2" max="2" width="2.7109375" style="130"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2.7109375" style="89" customWidth="1"/>
    <col min="9" max="9" width="17.7109375" style="130" bestFit="1" customWidth="1"/>
    <col min="10" max="10" width="3.7109375" style="130" customWidth="1"/>
    <col min="11" max="11" width="17.7109375" style="18" bestFit="1" customWidth="1"/>
    <col min="12" max="16384" width="7.140625" style="18"/>
  </cols>
  <sheetData>
    <row r="1" spans="1:15" ht="12.75" customHeight="1">
      <c r="A1" s="459" t="s">
        <v>117</v>
      </c>
      <c r="B1" s="459"/>
      <c r="C1" s="459"/>
      <c r="D1" s="459"/>
      <c r="E1" s="459"/>
      <c r="F1" s="459"/>
      <c r="G1" s="459"/>
      <c r="H1" s="459"/>
      <c r="I1" s="459"/>
      <c r="J1" s="459"/>
      <c r="K1" s="459"/>
    </row>
    <row r="2" spans="1:15" ht="12.75" customHeight="1">
      <c r="A2" s="460" t="s">
        <v>180</v>
      </c>
      <c r="B2" s="460"/>
      <c r="C2" s="460"/>
      <c r="D2" s="460"/>
      <c r="E2" s="460"/>
      <c r="F2" s="460"/>
      <c r="G2" s="460"/>
      <c r="H2" s="460"/>
      <c r="I2" s="460"/>
      <c r="J2" s="460"/>
      <c r="K2" s="460"/>
    </row>
    <row r="3" spans="1:15" ht="12.75" customHeight="1">
      <c r="A3" s="459" t="s">
        <v>66</v>
      </c>
      <c r="B3" s="459"/>
      <c r="C3" s="459"/>
      <c r="D3" s="459"/>
      <c r="E3" s="459"/>
      <c r="F3" s="459"/>
      <c r="G3" s="459"/>
      <c r="H3" s="459"/>
      <c r="I3" s="459"/>
      <c r="J3" s="459"/>
      <c r="K3" s="459"/>
    </row>
    <row r="4" spans="1:15" ht="12.75" customHeight="1">
      <c r="A4" s="459" t="s">
        <v>1</v>
      </c>
      <c r="B4" s="459"/>
      <c r="C4" s="459"/>
      <c r="D4" s="459"/>
      <c r="E4" s="459"/>
      <c r="F4" s="459"/>
      <c r="G4" s="459"/>
      <c r="H4" s="459"/>
      <c r="I4" s="459"/>
      <c r="J4" s="459"/>
      <c r="K4" s="459"/>
    </row>
    <row r="5" spans="1:15" ht="12.75" customHeight="1">
      <c r="A5" s="459" t="s">
        <v>2</v>
      </c>
      <c r="B5" s="459"/>
      <c r="C5" s="459"/>
      <c r="D5" s="459"/>
      <c r="E5" s="459"/>
      <c r="F5" s="459"/>
      <c r="G5" s="459"/>
      <c r="H5" s="459"/>
      <c r="I5" s="459"/>
      <c r="J5" s="459"/>
      <c r="K5" s="459"/>
    </row>
    <row r="6" spans="1:15" ht="12.75" customHeight="1">
      <c r="A6" s="110"/>
      <c r="B6" s="146"/>
      <c r="C6" s="110"/>
      <c r="D6" s="110"/>
      <c r="E6" s="110"/>
      <c r="F6" s="110"/>
      <c r="G6" s="110"/>
      <c r="I6" s="332"/>
      <c r="J6" s="332"/>
      <c r="K6" s="332"/>
    </row>
    <row r="7" spans="1:15" ht="12.75" customHeight="1">
      <c r="A7" s="110"/>
      <c r="B7" s="146"/>
      <c r="C7" s="110"/>
      <c r="D7" s="110"/>
      <c r="E7" s="110"/>
      <c r="F7" s="110"/>
      <c r="G7" s="110"/>
      <c r="I7" s="332"/>
      <c r="J7" s="332"/>
      <c r="K7" s="332"/>
    </row>
    <row r="8" spans="1:15" ht="12.75" customHeight="1">
      <c r="A8" s="385"/>
      <c r="B8" s="385"/>
      <c r="C8" s="462" t="s">
        <v>51</v>
      </c>
      <c r="D8" s="462"/>
      <c r="E8" s="462"/>
      <c r="F8" s="462"/>
      <c r="G8" s="462"/>
      <c r="H8" s="386"/>
      <c r="I8" s="461" t="s">
        <v>140</v>
      </c>
      <c r="J8" s="461"/>
      <c r="K8" s="461"/>
      <c r="L8" s="385"/>
      <c r="M8" s="385"/>
      <c r="N8" s="385"/>
      <c r="O8" s="385"/>
    </row>
    <row r="9" spans="1:15" ht="12.75" customHeight="1">
      <c r="A9" s="385"/>
      <c r="B9" s="385"/>
      <c r="C9" s="387" t="str">
        <f>+'Non-GAAP Op Inc'!C9</f>
        <v>December 31,</v>
      </c>
      <c r="D9" s="388"/>
      <c r="E9" s="387" t="str">
        <f>+'Non-GAAP Op Inc'!E9</f>
        <v>September 30,</v>
      </c>
      <c r="F9" s="388"/>
      <c r="G9" s="387" t="str">
        <f>+'Non-GAAP Op Inc'!G9</f>
        <v>December 31,</v>
      </c>
      <c r="H9" s="386"/>
      <c r="I9" s="387" t="s">
        <v>131</v>
      </c>
      <c r="J9" s="394"/>
      <c r="K9" s="387" t="s">
        <v>131</v>
      </c>
      <c r="L9" s="385"/>
      <c r="M9" s="385"/>
      <c r="N9" s="385"/>
      <c r="O9" s="385"/>
    </row>
    <row r="10" spans="1:15">
      <c r="A10" s="385"/>
      <c r="B10" s="395"/>
      <c r="C10" s="389" t="str">
        <f>+'Non-GAAP Op Inc'!C10</f>
        <v>2016</v>
      </c>
      <c r="D10" s="390"/>
      <c r="E10" s="389" t="str">
        <f>+'Non-GAAP Op Inc'!E10</f>
        <v>2016</v>
      </c>
      <c r="F10" s="390"/>
      <c r="G10" s="389" t="str">
        <f>+'Non-GAAP Op Inc'!G10</f>
        <v>2015</v>
      </c>
      <c r="H10" s="385"/>
      <c r="I10" s="396" t="str">
        <f>C10</f>
        <v>2016</v>
      </c>
      <c r="J10" s="397"/>
      <c r="K10" s="396" t="str">
        <f>G10</f>
        <v>2015</v>
      </c>
      <c r="L10" s="385"/>
      <c r="M10" s="385"/>
      <c r="N10" s="385"/>
      <c r="O10" s="385"/>
    </row>
    <row r="11" spans="1:15" ht="22.15" customHeight="1">
      <c r="A11" s="385"/>
      <c r="B11" s="385"/>
      <c r="C11" s="385"/>
      <c r="D11" s="385"/>
      <c r="E11" s="385"/>
      <c r="F11" s="385"/>
      <c r="G11" s="385"/>
      <c r="H11" s="388"/>
      <c r="I11" s="398"/>
      <c r="J11" s="398"/>
      <c r="K11" s="398"/>
      <c r="L11" s="385"/>
      <c r="M11" s="385"/>
      <c r="N11" s="385"/>
      <c r="O11" s="385"/>
    </row>
    <row r="12" spans="1:15" ht="22.15" customHeight="1">
      <c r="A12" s="392" t="s">
        <v>133</v>
      </c>
      <c r="B12" s="392"/>
      <c r="C12" s="399">
        <f>'Income Statement'!B33</f>
        <v>386</v>
      </c>
      <c r="D12" s="400"/>
      <c r="E12" s="399">
        <f>'Income Statement'!D33</f>
        <v>352</v>
      </c>
      <c r="F12" s="400"/>
      <c r="G12" s="401">
        <f>'Income Statement'!F33</f>
        <v>290</v>
      </c>
      <c r="H12" s="386"/>
      <c r="I12" s="401">
        <f>'Income Statement'!H33</f>
        <v>1438</v>
      </c>
      <c r="J12" s="398"/>
      <c r="K12" s="401">
        <f>'Income Statement'!J33</f>
        <v>1370</v>
      </c>
      <c r="L12" s="385"/>
      <c r="M12" s="385"/>
      <c r="N12" s="385"/>
      <c r="O12" s="385"/>
    </row>
    <row r="13" spans="1:15" ht="22.15" customHeight="1">
      <c r="A13" s="385"/>
      <c r="B13" s="385"/>
      <c r="C13" s="402"/>
      <c r="D13" s="385"/>
      <c r="E13" s="402"/>
      <c r="F13" s="385"/>
      <c r="G13" s="385"/>
      <c r="H13" s="386"/>
      <c r="I13" s="385"/>
      <c r="J13" s="385"/>
      <c r="K13" s="385"/>
      <c r="L13" s="385"/>
      <c r="M13" s="385"/>
      <c r="N13" s="385"/>
      <c r="O13" s="385"/>
    </row>
    <row r="14" spans="1:15" ht="22.15" customHeight="1">
      <c r="A14" s="385" t="s">
        <v>52</v>
      </c>
      <c r="B14" s="385"/>
      <c r="C14" s="402"/>
      <c r="D14" s="385"/>
      <c r="E14" s="402"/>
      <c r="F14" s="385"/>
      <c r="G14" s="385"/>
      <c r="H14" s="386"/>
      <c r="I14" s="398"/>
      <c r="J14" s="398"/>
      <c r="K14" s="398"/>
      <c r="L14" s="385"/>
      <c r="M14" s="385"/>
      <c r="N14" s="385"/>
      <c r="O14" s="385"/>
    </row>
    <row r="15" spans="1:15" ht="22.15" customHeight="1">
      <c r="A15" s="403"/>
      <c r="B15" s="403"/>
      <c r="C15" s="402"/>
      <c r="D15" s="385"/>
      <c r="E15" s="402"/>
      <c r="F15" s="385"/>
      <c r="G15" s="385"/>
      <c r="H15" s="386"/>
      <c r="I15" s="398"/>
      <c r="J15" s="398"/>
      <c r="K15" s="398"/>
      <c r="L15" s="385"/>
      <c r="M15" s="385"/>
      <c r="N15" s="385"/>
      <c r="O15" s="385"/>
    </row>
    <row r="16" spans="1:15" s="339" customFormat="1" ht="22.15" customHeight="1">
      <c r="A16" s="403" t="s">
        <v>126</v>
      </c>
      <c r="B16" s="403"/>
      <c r="C16" s="404">
        <v>-23</v>
      </c>
      <c r="D16" s="405"/>
      <c r="E16" s="404">
        <v>-23</v>
      </c>
      <c r="F16" s="405"/>
      <c r="G16" s="391">
        <v>-15</v>
      </c>
      <c r="H16" s="393"/>
      <c r="I16" s="406">
        <v>-82</v>
      </c>
      <c r="J16" s="385"/>
      <c r="K16" s="406">
        <v>-62</v>
      </c>
      <c r="L16" s="385"/>
      <c r="M16" s="385"/>
      <c r="N16" s="385"/>
      <c r="O16" s="385"/>
    </row>
    <row r="17" spans="1:11" s="339" customFormat="1" ht="15">
      <c r="A17" s="340" t="s">
        <v>162</v>
      </c>
      <c r="B17" s="340"/>
      <c r="C17" s="331">
        <v>0</v>
      </c>
      <c r="D17" s="342"/>
      <c r="E17" s="331">
        <v>0</v>
      </c>
      <c r="F17" s="342"/>
      <c r="G17" s="347">
        <v>-12</v>
      </c>
      <c r="H17" s="328"/>
      <c r="I17" s="341">
        <v>-41</v>
      </c>
      <c r="K17" s="341">
        <v>-172</v>
      </c>
    </row>
    <row r="18" spans="1:11" s="339" customFormat="1" ht="18" customHeight="1">
      <c r="A18" s="340" t="s">
        <v>163</v>
      </c>
      <c r="B18" s="340"/>
      <c r="C18" s="331">
        <v>-20</v>
      </c>
      <c r="D18" s="342"/>
      <c r="E18" s="331">
        <v>-12</v>
      </c>
      <c r="F18" s="342"/>
      <c r="G18" s="347">
        <v>-4</v>
      </c>
      <c r="H18" s="328"/>
      <c r="I18" s="341">
        <v>-76</v>
      </c>
      <c r="J18" s="332"/>
      <c r="K18" s="341">
        <v>-10</v>
      </c>
    </row>
    <row r="19" spans="1:11" s="339" customFormat="1" ht="18" customHeight="1">
      <c r="A19" s="353" t="s">
        <v>148</v>
      </c>
      <c r="B19" s="340"/>
      <c r="C19" s="331">
        <v>-6</v>
      </c>
      <c r="D19" s="342"/>
      <c r="E19" s="331">
        <v>0</v>
      </c>
      <c r="F19" s="342"/>
      <c r="G19" s="347">
        <v>0</v>
      </c>
      <c r="H19" s="328"/>
      <c r="I19" s="341">
        <v>-6</v>
      </c>
      <c r="J19" s="332"/>
      <c r="K19" s="341">
        <v>0</v>
      </c>
    </row>
    <row r="20" spans="1:11" s="339" customFormat="1" ht="18" customHeight="1">
      <c r="A20" s="340" t="s">
        <v>167</v>
      </c>
      <c r="B20" s="340"/>
      <c r="C20" s="331">
        <v>-12</v>
      </c>
      <c r="D20" s="342"/>
      <c r="E20" s="331">
        <v>0</v>
      </c>
      <c r="F20" s="342"/>
      <c r="G20" s="347">
        <v>0</v>
      </c>
      <c r="H20" s="328"/>
      <c r="I20" s="341">
        <v>-12</v>
      </c>
      <c r="J20" s="332"/>
      <c r="K20" s="341">
        <v>0</v>
      </c>
    </row>
    <row r="21" spans="1:11" s="339" customFormat="1" ht="15.75">
      <c r="A21" s="340" t="s">
        <v>168</v>
      </c>
      <c r="B21" s="340"/>
      <c r="C21" s="331">
        <v>0</v>
      </c>
      <c r="D21" s="342"/>
      <c r="E21" s="331">
        <v>0</v>
      </c>
      <c r="F21" s="342"/>
      <c r="G21" s="331">
        <v>0</v>
      </c>
      <c r="H21" s="337"/>
      <c r="I21" s="341">
        <v>0</v>
      </c>
      <c r="J21" s="332"/>
      <c r="K21" s="341">
        <v>-12</v>
      </c>
    </row>
    <row r="22" spans="1:11" s="339" customFormat="1" ht="18" customHeight="1">
      <c r="A22" s="340" t="s">
        <v>169</v>
      </c>
      <c r="B22" s="340"/>
      <c r="C22" s="331">
        <v>-1</v>
      </c>
      <c r="D22" s="342"/>
      <c r="E22" s="331">
        <v>0</v>
      </c>
      <c r="F22" s="342"/>
      <c r="G22" s="347">
        <v>0</v>
      </c>
      <c r="H22" s="328"/>
      <c r="I22" s="341">
        <v>1</v>
      </c>
      <c r="J22" s="332"/>
      <c r="K22" s="341">
        <v>0</v>
      </c>
    </row>
    <row r="23" spans="1:11" s="339" customFormat="1" ht="15">
      <c r="A23" s="353" t="s">
        <v>175</v>
      </c>
      <c r="B23" s="340"/>
      <c r="C23" s="331">
        <v>0</v>
      </c>
      <c r="D23" s="342"/>
      <c r="E23" s="331">
        <v>0</v>
      </c>
      <c r="F23" s="342"/>
      <c r="G23" s="347">
        <v>26</v>
      </c>
      <c r="H23" s="328"/>
      <c r="I23" s="341">
        <v>0</v>
      </c>
      <c r="K23" s="341">
        <v>0</v>
      </c>
    </row>
    <row r="24" spans="1:11">
      <c r="A24" s="19" t="s">
        <v>67</v>
      </c>
      <c r="B24" s="131"/>
      <c r="C24" s="162">
        <f>SUM(C16:C23)</f>
        <v>-62</v>
      </c>
      <c r="D24" s="37"/>
      <c r="E24" s="162">
        <f>SUM(E16:E23)</f>
        <v>-35</v>
      </c>
      <c r="G24" s="162">
        <f>SUM(G16:G23)</f>
        <v>-5</v>
      </c>
      <c r="I24" s="162">
        <f>SUM(I16:I23)</f>
        <v>-216</v>
      </c>
      <c r="J24" s="334"/>
      <c r="K24" s="162">
        <f>SUM(K16:K23)</f>
        <v>-256</v>
      </c>
    </row>
    <row r="25" spans="1:11">
      <c r="A25" s="19"/>
      <c r="B25" s="131"/>
      <c r="C25" s="163"/>
      <c r="D25" s="32"/>
      <c r="E25" s="163"/>
      <c r="G25" s="32"/>
      <c r="H25" s="9"/>
      <c r="I25" s="344"/>
      <c r="J25" s="334"/>
      <c r="K25" s="344"/>
    </row>
    <row r="26" spans="1:11" ht="15.75" thickBot="1">
      <c r="A26" s="23" t="s">
        <v>56</v>
      </c>
      <c r="B26" s="23"/>
      <c r="C26" s="348">
        <f>C12+C24</f>
        <v>324</v>
      </c>
      <c r="D26" s="25"/>
      <c r="E26" s="164">
        <f>E12+E24</f>
        <v>317</v>
      </c>
      <c r="F26" s="26"/>
      <c r="G26" s="348">
        <f>G12+G24</f>
        <v>285</v>
      </c>
      <c r="H26" s="9"/>
      <c r="I26" s="348">
        <f>I12+I24</f>
        <v>1222</v>
      </c>
      <c r="J26" s="332"/>
      <c r="K26" s="348">
        <f>K12+K24</f>
        <v>1114</v>
      </c>
    </row>
    <row r="27" spans="1:11" s="130" customFormat="1" ht="13.5" thickTop="1">
      <c r="A27" s="23"/>
      <c r="B27" s="23"/>
      <c r="C27" s="165"/>
      <c r="D27" s="25"/>
      <c r="E27" s="33"/>
      <c r="F27" s="26"/>
      <c r="G27" s="33"/>
      <c r="H27" s="126"/>
      <c r="I27" s="335"/>
      <c r="J27" s="334"/>
      <c r="K27" s="341"/>
    </row>
    <row r="28" spans="1:11" ht="15">
      <c r="A28" s="23"/>
      <c r="B28" s="23"/>
      <c r="H28" s="9"/>
      <c r="I28" s="338"/>
      <c r="J28" s="232"/>
      <c r="K28" s="338"/>
    </row>
    <row r="29" spans="1:11" ht="15">
      <c r="I29" s="346"/>
      <c r="J29" s="232"/>
      <c r="K29" s="346"/>
    </row>
    <row r="30" spans="1:11" ht="15">
      <c r="I30" s="345"/>
      <c r="J30" s="232"/>
      <c r="K30" s="345"/>
    </row>
    <row r="31" spans="1:11">
      <c r="I31" s="345"/>
      <c r="J31" s="343"/>
      <c r="K31" s="345"/>
    </row>
    <row r="32" spans="1:11" ht="15">
      <c r="I32" s="232"/>
      <c r="J32" s="232"/>
      <c r="K32" s="232"/>
    </row>
    <row r="33" spans="9:15">
      <c r="I33" s="236"/>
      <c r="J33" s="236"/>
      <c r="K33" s="343"/>
    </row>
    <row r="34" spans="9:15">
      <c r="I34" s="329"/>
      <c r="J34" s="330"/>
      <c r="K34" s="329"/>
    </row>
    <row r="35" spans="9:15">
      <c r="I35" s="329"/>
      <c r="J35" s="329"/>
      <c r="K35" s="329"/>
    </row>
    <row r="36" spans="9:15">
      <c r="I36" s="329"/>
      <c r="J36" s="329"/>
      <c r="K36" s="329"/>
    </row>
    <row r="37" spans="9:15">
      <c r="I37" s="330"/>
      <c r="J37" s="329"/>
      <c r="K37" s="329"/>
    </row>
    <row r="38" spans="9:15">
      <c r="I38" s="329"/>
      <c r="J38" s="329"/>
      <c r="K38" s="329"/>
    </row>
    <row r="39" spans="9:15">
      <c r="I39" s="336"/>
      <c r="J39" s="336"/>
      <c r="K39" s="336"/>
    </row>
    <row r="40" spans="9:15">
      <c r="I40" s="329"/>
      <c r="J40" s="329"/>
      <c r="K40" s="329"/>
    </row>
    <row r="41" spans="9:15">
      <c r="I41" s="329"/>
      <c r="J41" s="329"/>
      <c r="K41" s="329"/>
      <c r="L41" s="336"/>
      <c r="M41" s="339"/>
      <c r="N41" s="339"/>
      <c r="O41" s="339"/>
    </row>
    <row r="42" spans="9:15">
      <c r="I42" s="329"/>
      <c r="J42" s="329"/>
      <c r="K42" s="329"/>
      <c r="L42" s="336"/>
      <c r="M42" s="336"/>
      <c r="N42" s="339"/>
      <c r="O42" s="339"/>
    </row>
    <row r="43" spans="9:15">
      <c r="I43" s="329"/>
      <c r="J43" s="330"/>
      <c r="K43" s="329"/>
      <c r="L43" s="336"/>
      <c r="M43" s="339"/>
      <c r="N43" s="339"/>
      <c r="O43" s="339"/>
    </row>
    <row r="44" spans="9:15">
      <c r="I44" s="329"/>
      <c r="J44" s="329"/>
      <c r="K44" s="329"/>
      <c r="L44" s="336"/>
      <c r="M44" s="339"/>
      <c r="N44" s="339"/>
      <c r="O44" s="339"/>
    </row>
    <row r="45" spans="9:15" ht="15">
      <c r="I45" s="336"/>
      <c r="J45" s="336"/>
      <c r="K45" s="332"/>
      <c r="L45" s="336"/>
      <c r="M45" s="339"/>
      <c r="N45" s="339"/>
      <c r="O45" s="339"/>
    </row>
    <row r="46" spans="9:15">
      <c r="I46" s="329"/>
      <c r="J46" s="329"/>
      <c r="K46" s="329"/>
      <c r="L46" s="336"/>
      <c r="M46" s="339"/>
      <c r="N46" s="339"/>
      <c r="O46" s="339"/>
    </row>
    <row r="47" spans="9:15">
      <c r="I47" s="329"/>
      <c r="J47" s="329"/>
      <c r="K47" s="329"/>
      <c r="L47" s="336"/>
      <c r="M47" s="339"/>
      <c r="N47" s="339"/>
      <c r="O47" s="339"/>
    </row>
    <row r="48" spans="9:15">
      <c r="I48" s="329"/>
      <c r="J48" s="329"/>
      <c r="K48" s="329"/>
      <c r="L48" s="336"/>
      <c r="M48" s="339"/>
      <c r="N48" s="339"/>
      <c r="O48" s="339"/>
    </row>
    <row r="49" spans="9:15">
      <c r="I49" s="329"/>
      <c r="J49" s="329"/>
      <c r="K49" s="329"/>
      <c r="L49" s="339"/>
      <c r="M49" s="339"/>
      <c r="N49" s="339"/>
      <c r="O49" s="339"/>
    </row>
    <row r="50" spans="9:15" ht="15">
      <c r="I50" s="336"/>
      <c r="J50" s="332"/>
      <c r="K50" s="332"/>
      <c r="L50" s="336"/>
      <c r="M50" s="339"/>
      <c r="N50" s="339"/>
      <c r="O50" s="339"/>
    </row>
    <row r="51" spans="9:15">
      <c r="I51" s="329"/>
      <c r="J51" s="329"/>
      <c r="K51" s="329"/>
      <c r="L51" s="339"/>
      <c r="M51" s="339"/>
      <c r="N51" s="339"/>
      <c r="O51" s="339"/>
    </row>
    <row r="52" spans="9:15">
      <c r="I52" s="330"/>
      <c r="J52" s="329"/>
      <c r="K52" s="329"/>
      <c r="L52" s="336"/>
      <c r="M52" s="339"/>
      <c r="N52" s="339"/>
      <c r="O52" s="339"/>
    </row>
    <row r="53" spans="9:15">
      <c r="I53" s="329"/>
      <c r="J53" s="329"/>
      <c r="K53" s="329"/>
      <c r="L53" s="339"/>
      <c r="M53" s="339"/>
      <c r="N53" s="339"/>
      <c r="O53" s="339"/>
    </row>
    <row r="54" spans="9:15">
      <c r="I54" s="329"/>
      <c r="J54" s="329"/>
      <c r="K54" s="329"/>
      <c r="L54" s="339"/>
      <c r="M54" s="339"/>
      <c r="N54" s="339"/>
      <c r="O54" s="339"/>
    </row>
    <row r="55" spans="9:15" ht="15">
      <c r="I55" s="336"/>
      <c r="J55" s="332"/>
      <c r="K55" s="332"/>
      <c r="L55" s="339"/>
      <c r="M55" s="339"/>
      <c r="N55" s="339"/>
      <c r="O55" s="339"/>
    </row>
    <row r="56" spans="9:15" ht="15">
      <c r="I56" s="332"/>
      <c r="J56" s="332"/>
      <c r="K56" s="332"/>
      <c r="L56" s="339"/>
      <c r="M56" s="339"/>
      <c r="N56" s="339"/>
      <c r="O56" s="339"/>
    </row>
    <row r="57" spans="9:15">
      <c r="I57" s="330"/>
      <c r="J57" s="329"/>
      <c r="K57" s="329"/>
      <c r="L57" s="339"/>
      <c r="M57" s="339"/>
      <c r="N57" s="339"/>
      <c r="O57" s="339"/>
    </row>
    <row r="58" spans="9:15">
      <c r="I58" s="329"/>
      <c r="J58" s="329"/>
      <c r="K58" s="329"/>
      <c r="L58" s="339"/>
      <c r="M58" s="339"/>
      <c r="N58" s="339"/>
      <c r="O58" s="339"/>
    </row>
    <row r="59" spans="9:15">
      <c r="I59" s="329"/>
      <c r="J59" s="329"/>
      <c r="K59" s="329"/>
    </row>
    <row r="60" spans="9:15">
      <c r="I60" s="329"/>
      <c r="J60" s="329"/>
      <c r="K60" s="329"/>
    </row>
    <row r="61" spans="9:15" ht="15">
      <c r="I61" s="332"/>
      <c r="J61" s="332"/>
      <c r="K61" s="332"/>
    </row>
    <row r="62" spans="9:15">
      <c r="I62" s="329"/>
      <c r="J62" s="329"/>
      <c r="K62" s="329"/>
    </row>
    <row r="63" spans="9:15">
      <c r="I63" s="329"/>
      <c r="J63" s="329"/>
      <c r="K63" s="329"/>
    </row>
    <row r="64" spans="9:15" ht="15">
      <c r="I64" s="333"/>
      <c r="J64" s="332"/>
      <c r="K64" s="332"/>
    </row>
  </sheetData>
  <mergeCells count="7">
    <mergeCell ref="I8:K8"/>
    <mergeCell ref="C8:G8"/>
    <mergeCell ref="A1:K1"/>
    <mergeCell ref="A2:K2"/>
    <mergeCell ref="A3:K3"/>
    <mergeCell ref="A4:K4"/>
    <mergeCell ref="A5:K5"/>
  </mergeCells>
  <printOptions horizontalCentered="1"/>
  <pageMargins left="0.31" right="0.28000000000000003" top="0.47" bottom="0.52" header="0.25" footer="0.35"/>
  <pageSetup scale="6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zoomScale="70" zoomScaleNormal="70" zoomScaleSheetLayoutView="80" workbookViewId="0">
      <selection activeCell="Q19" sqref="Q17:R19"/>
    </sheetView>
  </sheetViews>
  <sheetFormatPr defaultColWidth="7.140625" defaultRowHeight="12.75"/>
  <cols>
    <col min="1" max="1" width="41.7109375" style="408" customWidth="1"/>
    <col min="2" max="3" width="17.7109375" style="408" bestFit="1" customWidth="1"/>
    <col min="4" max="4" width="2.7109375" style="408" customWidth="1"/>
    <col min="5" max="6" width="11.28515625" style="408" customWidth="1"/>
    <col min="7" max="7" width="2.7109375" style="11" customWidth="1"/>
    <col min="8" max="9" width="11.28515625" style="408" customWidth="1"/>
    <col min="10" max="10" width="2.7109375" style="11" customWidth="1"/>
    <col min="11" max="12" width="11.28515625" style="408" customWidth="1"/>
    <col min="13" max="13" width="2.7109375" style="11" customWidth="1"/>
    <col min="14" max="15" width="11.28515625" style="408" customWidth="1"/>
    <col min="16" max="16384" width="7.140625" style="408"/>
  </cols>
  <sheetData>
    <row r="1" spans="1:16" ht="12.75" customHeight="1">
      <c r="A1" s="460" t="s">
        <v>117</v>
      </c>
      <c r="B1" s="460"/>
      <c r="C1" s="460"/>
      <c r="D1" s="460"/>
      <c r="E1" s="460"/>
      <c r="F1" s="460"/>
      <c r="G1" s="460"/>
      <c r="H1" s="460"/>
      <c r="I1" s="460"/>
      <c r="J1" s="460"/>
      <c r="K1" s="460"/>
      <c r="L1" s="460"/>
      <c r="M1" s="460"/>
      <c r="N1" s="460"/>
      <c r="O1" s="460"/>
    </row>
    <row r="2" spans="1:16" ht="12.75" customHeight="1">
      <c r="A2" s="460" t="s">
        <v>196</v>
      </c>
      <c r="B2" s="460"/>
      <c r="C2" s="460"/>
      <c r="D2" s="460"/>
      <c r="E2" s="460"/>
      <c r="F2" s="460"/>
      <c r="G2" s="460"/>
      <c r="H2" s="460"/>
      <c r="I2" s="460"/>
      <c r="J2" s="460"/>
      <c r="K2" s="460"/>
      <c r="L2" s="460"/>
      <c r="M2" s="460"/>
      <c r="N2" s="460"/>
      <c r="O2" s="460"/>
    </row>
    <row r="3" spans="1:16" ht="12.75" customHeight="1">
      <c r="A3" s="460" t="s">
        <v>1</v>
      </c>
      <c r="B3" s="460"/>
      <c r="C3" s="460"/>
      <c r="D3" s="460"/>
      <c r="E3" s="460"/>
      <c r="F3" s="460"/>
      <c r="G3" s="460"/>
      <c r="H3" s="460"/>
      <c r="I3" s="460"/>
      <c r="J3" s="460"/>
      <c r="K3" s="460"/>
      <c r="L3" s="460"/>
      <c r="M3" s="460"/>
      <c r="N3" s="460"/>
      <c r="O3" s="460"/>
    </row>
    <row r="4" spans="1:16" ht="12.75" customHeight="1">
      <c r="A4" s="460" t="s">
        <v>2</v>
      </c>
      <c r="B4" s="460"/>
      <c r="C4" s="460"/>
      <c r="D4" s="460"/>
      <c r="E4" s="460"/>
      <c r="F4" s="460"/>
      <c r="G4" s="460"/>
      <c r="H4" s="460"/>
      <c r="I4" s="460"/>
      <c r="J4" s="460"/>
      <c r="K4" s="460"/>
      <c r="L4" s="460"/>
      <c r="M4" s="460"/>
      <c r="N4" s="460"/>
      <c r="O4" s="460"/>
    </row>
    <row r="5" spans="1:16" ht="12.75" customHeight="1">
      <c r="A5" s="407"/>
      <c r="B5" s="407"/>
      <c r="C5" s="407"/>
      <c r="D5" s="407"/>
      <c r="E5" s="407"/>
      <c r="F5" s="407"/>
      <c r="H5" s="409"/>
      <c r="I5" s="409"/>
      <c r="K5" s="409"/>
      <c r="L5" s="409"/>
      <c r="N5" s="409"/>
      <c r="O5" s="409"/>
    </row>
    <row r="6" spans="1:16" ht="12.75" customHeight="1">
      <c r="A6" s="407"/>
      <c r="B6" s="407"/>
      <c r="C6" s="407"/>
      <c r="D6" s="407"/>
      <c r="E6" s="407"/>
      <c r="F6" s="407"/>
      <c r="H6" s="409"/>
      <c r="I6" s="409"/>
      <c r="K6" s="409"/>
      <c r="L6" s="409"/>
      <c r="N6" s="409"/>
      <c r="O6" s="409"/>
    </row>
    <row r="7" spans="1:16" ht="12.75" customHeight="1">
      <c r="B7" s="458" t="s">
        <v>51</v>
      </c>
      <c r="C7" s="458"/>
      <c r="D7" s="410"/>
      <c r="E7" s="463" t="s">
        <v>194</v>
      </c>
      <c r="F7" s="458"/>
      <c r="H7" s="464" t="s">
        <v>195</v>
      </c>
      <c r="I7" s="457"/>
      <c r="K7" s="464" t="s">
        <v>203</v>
      </c>
      <c r="L7" s="457"/>
      <c r="N7" s="464" t="s">
        <v>204</v>
      </c>
      <c r="O7" s="457"/>
    </row>
    <row r="8" spans="1:16" ht="12.75" customHeight="1">
      <c r="B8" s="311" t="s">
        <v>131</v>
      </c>
      <c r="C8" s="311" t="s">
        <v>131</v>
      </c>
      <c r="D8" s="41"/>
      <c r="E8" s="458"/>
      <c r="F8" s="458"/>
      <c r="H8" s="457"/>
      <c r="I8" s="457"/>
      <c r="K8" s="457"/>
      <c r="L8" s="457"/>
      <c r="N8" s="457"/>
      <c r="O8" s="457"/>
    </row>
    <row r="9" spans="1:16">
      <c r="B9" s="230" t="str">
        <f>+'Non-GAAP Op Inc'!C10</f>
        <v>2016</v>
      </c>
      <c r="C9" s="230">
        <v>2015</v>
      </c>
      <c r="D9" s="222"/>
      <c r="E9" s="230" t="s">
        <v>205</v>
      </c>
      <c r="F9" s="230" t="s">
        <v>193</v>
      </c>
      <c r="G9" s="408"/>
      <c r="H9" s="230" t="s">
        <v>205</v>
      </c>
      <c r="I9" s="230" t="s">
        <v>193</v>
      </c>
      <c r="J9" s="408"/>
      <c r="K9" s="230" t="s">
        <v>205</v>
      </c>
      <c r="L9" s="230" t="s">
        <v>193</v>
      </c>
      <c r="M9" s="408"/>
      <c r="N9" s="230" t="s">
        <v>205</v>
      </c>
      <c r="O9" s="230" t="s">
        <v>193</v>
      </c>
    </row>
    <row r="10" spans="1:16">
      <c r="B10" s="411"/>
      <c r="C10" s="411"/>
      <c r="D10" s="222"/>
      <c r="E10" s="411"/>
      <c r="F10" s="411"/>
      <c r="G10" s="408"/>
      <c r="H10" s="411"/>
      <c r="I10" s="411"/>
      <c r="J10" s="408"/>
      <c r="K10" s="411"/>
      <c r="L10" s="411"/>
      <c r="M10" s="408"/>
      <c r="N10" s="411"/>
      <c r="O10" s="411"/>
    </row>
    <row r="11" spans="1:16" ht="22.15" customHeight="1">
      <c r="A11" s="414" t="s">
        <v>146</v>
      </c>
      <c r="B11" s="412">
        <v>167</v>
      </c>
      <c r="C11" s="412">
        <v>143</v>
      </c>
      <c r="E11" s="412">
        <f t="shared" ref="E11:E13" si="0">B11-C11</f>
        <v>24</v>
      </c>
      <c r="F11" s="413">
        <f>E11/$C$11</f>
        <v>0.16783216783216784</v>
      </c>
      <c r="H11" s="415">
        <v>4</v>
      </c>
      <c r="I11" s="413">
        <f>H11/$C$11</f>
        <v>2.7972027972027972E-2</v>
      </c>
      <c r="K11" s="415">
        <v>21</v>
      </c>
      <c r="L11" s="413">
        <f>K11/$C$11</f>
        <v>0.14685314685314685</v>
      </c>
      <c r="N11" s="415">
        <v>-1</v>
      </c>
      <c r="O11" s="413">
        <f>N11/$C$11</f>
        <v>-6.993006993006993E-3</v>
      </c>
    </row>
    <row r="12" spans="1:16" ht="22.15" customHeight="1">
      <c r="A12" s="408" t="s">
        <v>61</v>
      </c>
      <c r="B12" s="412">
        <v>135</v>
      </c>
      <c r="C12" s="412">
        <v>127</v>
      </c>
      <c r="E12" s="412">
        <f t="shared" si="0"/>
        <v>8</v>
      </c>
      <c r="F12" s="413">
        <f>E12/$C$12</f>
        <v>6.2992125984251968E-2</v>
      </c>
      <c r="H12" s="415">
        <v>5</v>
      </c>
      <c r="I12" s="413">
        <f>H12/$C$12</f>
        <v>3.937007874015748E-2</v>
      </c>
      <c r="K12" s="415">
        <v>3</v>
      </c>
      <c r="L12" s="413">
        <f>K12/$C$12</f>
        <v>2.3622047244094488E-2</v>
      </c>
      <c r="N12" s="415">
        <v>0</v>
      </c>
      <c r="O12" s="413">
        <f>N12/$C$12</f>
        <v>0</v>
      </c>
    </row>
    <row r="13" spans="1:16" ht="22.15" customHeight="1">
      <c r="A13" s="408" t="s">
        <v>84</v>
      </c>
      <c r="B13" s="416">
        <v>77</v>
      </c>
      <c r="C13" s="416">
        <v>71</v>
      </c>
      <c r="E13" s="416">
        <f t="shared" si="0"/>
        <v>6</v>
      </c>
      <c r="F13" s="413">
        <f>E13/$C$13</f>
        <v>8.4507042253521125E-2</v>
      </c>
      <c r="H13" s="416">
        <v>7</v>
      </c>
      <c r="I13" s="413">
        <f>H13/$C$13</f>
        <v>9.8591549295774641E-2</v>
      </c>
      <c r="K13" s="416">
        <v>0</v>
      </c>
      <c r="L13" s="413">
        <f>K13/$C$13</f>
        <v>0</v>
      </c>
      <c r="N13" s="416">
        <v>-1</v>
      </c>
      <c r="O13" s="413">
        <f>N13/$C$13</f>
        <v>-1.4084507042253521E-2</v>
      </c>
    </row>
    <row r="14" spans="1:16" s="417" customFormat="1" ht="22.15" customHeight="1" thickBot="1">
      <c r="A14" s="417" t="s">
        <v>192</v>
      </c>
      <c r="B14" s="418">
        <f>SUM(B11:B13)</f>
        <v>379</v>
      </c>
      <c r="C14" s="418">
        <f>SUM(C11:C13)</f>
        <v>341</v>
      </c>
      <c r="D14" s="408"/>
      <c r="E14" s="418">
        <f>SUM(E11:E13)</f>
        <v>38</v>
      </c>
      <c r="F14" s="413">
        <f>E14/$C$14</f>
        <v>0.11143695014662756</v>
      </c>
      <c r="G14" s="11"/>
      <c r="H14" s="418">
        <f>SUM(H11:H13)</f>
        <v>16</v>
      </c>
      <c r="I14" s="413">
        <f>H14/$C$14</f>
        <v>4.6920821114369501E-2</v>
      </c>
      <c r="J14" s="11"/>
      <c r="K14" s="418">
        <f>SUM(K11:K13)</f>
        <v>24</v>
      </c>
      <c r="L14" s="413">
        <f>K14/$C$14</f>
        <v>7.0381231671554259E-2</v>
      </c>
      <c r="M14" s="11"/>
      <c r="N14" s="418">
        <f>SUM(N11:N13)</f>
        <v>-2</v>
      </c>
      <c r="O14" s="413">
        <f>N14/$C$14</f>
        <v>-5.8651026392961877E-3</v>
      </c>
      <c r="P14" s="408"/>
    </row>
    <row r="15" spans="1:16" ht="13.5" thickTop="1">
      <c r="H15" s="419"/>
      <c r="I15" s="414"/>
      <c r="K15" s="419"/>
      <c r="L15" s="414"/>
      <c r="N15" s="419"/>
      <c r="O15" s="414"/>
    </row>
    <row r="18" spans="8:18">
      <c r="Q18" s="336"/>
      <c r="R18" s="336"/>
    </row>
    <row r="22" spans="8:18" ht="15">
      <c r="H22" s="420"/>
      <c r="I22" s="421"/>
      <c r="K22" s="420"/>
      <c r="L22" s="421"/>
      <c r="N22" s="420"/>
      <c r="O22" s="421"/>
    </row>
    <row r="27" spans="8:18" ht="15">
      <c r="H27" s="420"/>
      <c r="I27" s="421"/>
      <c r="K27" s="420"/>
      <c r="L27" s="421"/>
      <c r="N27" s="420"/>
      <c r="O27" s="421"/>
    </row>
    <row r="29" spans="8:18">
      <c r="H29" s="420"/>
      <c r="K29" s="420"/>
      <c r="N29" s="420"/>
    </row>
    <row r="32" spans="8:18" ht="15">
      <c r="H32" s="420"/>
      <c r="I32" s="421"/>
      <c r="K32" s="420"/>
      <c r="L32" s="421"/>
      <c r="N32" s="420"/>
      <c r="O32" s="421"/>
    </row>
    <row r="33" spans="8:15" ht="15">
      <c r="H33" s="421"/>
      <c r="I33" s="421"/>
      <c r="K33" s="421"/>
      <c r="L33" s="421"/>
      <c r="N33" s="421"/>
      <c r="O33" s="421"/>
    </row>
    <row r="34" spans="8:15">
      <c r="H34" s="420"/>
      <c r="K34" s="420"/>
      <c r="N34" s="420"/>
    </row>
    <row r="38" spans="8:15" ht="15">
      <c r="H38" s="421"/>
      <c r="I38" s="421"/>
      <c r="K38" s="421"/>
      <c r="L38" s="421"/>
      <c r="N38" s="421"/>
      <c r="O38" s="421"/>
    </row>
    <row r="41" spans="8:15" ht="15">
      <c r="H41" s="11"/>
      <c r="I41" s="421"/>
      <c r="K41" s="11"/>
      <c r="L41" s="421"/>
      <c r="N41" s="11"/>
      <c r="O41" s="421"/>
    </row>
  </sheetData>
  <mergeCells count="9">
    <mergeCell ref="A1:O1"/>
    <mergeCell ref="A3:O3"/>
    <mergeCell ref="A4:O4"/>
    <mergeCell ref="B7:C7"/>
    <mergeCell ref="A2:O2"/>
    <mergeCell ref="E7:F8"/>
    <mergeCell ref="H7:I8"/>
    <mergeCell ref="K7:L8"/>
    <mergeCell ref="N7:O8"/>
  </mergeCells>
  <printOptions horizontalCentered="1"/>
  <pageMargins left="0.31" right="0.28000000000000003" top="0.47" bottom="0.52" header="0.25" footer="0.35"/>
  <pageSetup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80"/>
  <sheetViews>
    <sheetView showGridLines="0" topLeftCell="A7" zoomScale="85" zoomScaleNormal="85" workbookViewId="0">
      <selection activeCell="C10" sqref="C10"/>
    </sheetView>
  </sheetViews>
  <sheetFormatPr defaultColWidth="9.140625" defaultRowHeight="15"/>
  <cols>
    <col min="1" max="1" width="3" style="76" customWidth="1"/>
    <col min="2" max="2" width="77.42578125" style="76" bestFit="1" customWidth="1"/>
    <col min="3" max="3" width="20.7109375" style="133" customWidth="1"/>
    <col min="4" max="4" width="1.7109375" style="76" customWidth="1"/>
    <col min="5" max="5" width="20.7109375" style="76" customWidth="1"/>
    <col min="6" max="6" width="1.7109375" style="76" customWidth="1"/>
    <col min="7" max="7" width="20.7109375" style="76" customWidth="1"/>
    <col min="8" max="8" width="3.140625" style="104" customWidth="1"/>
    <col min="9" max="16384" width="9.140625" style="104"/>
  </cols>
  <sheetData>
    <row r="1" spans="1:7">
      <c r="A1" s="465" t="s">
        <v>117</v>
      </c>
      <c r="B1" s="465"/>
      <c r="C1" s="465"/>
      <c r="D1" s="465"/>
      <c r="E1" s="465"/>
      <c r="F1" s="465"/>
      <c r="G1" s="465"/>
    </row>
    <row r="2" spans="1:7">
      <c r="A2" s="466" t="s">
        <v>73</v>
      </c>
      <c r="B2" s="466"/>
      <c r="C2" s="466"/>
      <c r="D2" s="466"/>
      <c r="E2" s="466"/>
      <c r="F2" s="466"/>
      <c r="G2" s="466"/>
    </row>
    <row r="3" spans="1:7">
      <c r="A3" s="466" t="s">
        <v>2</v>
      </c>
      <c r="B3" s="466"/>
      <c r="C3" s="466"/>
      <c r="D3" s="466"/>
      <c r="E3" s="466"/>
      <c r="F3" s="466"/>
      <c r="G3" s="466"/>
    </row>
    <row r="4" spans="1:7" ht="13.5" customHeight="1">
      <c r="A4" s="141"/>
      <c r="B4" s="141"/>
      <c r="C4" s="141"/>
      <c r="D4" s="141"/>
      <c r="E4" s="141"/>
      <c r="F4" s="141"/>
      <c r="G4" s="141"/>
    </row>
    <row r="5" spans="1:7" ht="17.25" customHeight="1">
      <c r="A5" s="378"/>
      <c r="B5" s="378" t="s">
        <v>74</v>
      </c>
      <c r="C5" s="467" t="s">
        <v>57</v>
      </c>
      <c r="D5" s="467"/>
      <c r="E5" s="467"/>
      <c r="F5" s="467"/>
      <c r="G5" s="467"/>
    </row>
    <row r="6" spans="1:7">
      <c r="A6" s="378"/>
      <c r="B6" s="378" t="s">
        <v>74</v>
      </c>
      <c r="C6" s="157" t="str">
        <f>+'Non-GAAP Op Exp'!C9</f>
        <v>December 31,</v>
      </c>
      <c r="D6" s="205"/>
      <c r="E6" s="157" t="str">
        <f>+'Non-GAAP Op Exp'!E9</f>
        <v>September 30,</v>
      </c>
      <c r="F6" s="205"/>
      <c r="G6" s="157" t="str">
        <f>+'Non-GAAP Op Exp'!G9</f>
        <v>December 31,</v>
      </c>
    </row>
    <row r="7" spans="1:7">
      <c r="A7" s="378"/>
      <c r="B7" s="379" t="s">
        <v>74</v>
      </c>
      <c r="C7" s="225" t="str">
        <f>+'Non-GAAP Op Exp'!C10</f>
        <v>2016</v>
      </c>
      <c r="D7" s="364"/>
      <c r="E7" s="225" t="str">
        <f>+'Non-GAAP Op Exp'!E10</f>
        <v>2016</v>
      </c>
      <c r="F7" s="364"/>
      <c r="G7" s="225" t="str">
        <f>+'Non-GAAP Op Exp'!G10</f>
        <v>2015</v>
      </c>
    </row>
    <row r="8" spans="1:7">
      <c r="A8" s="380" t="s">
        <v>60</v>
      </c>
      <c r="B8" s="141"/>
      <c r="C8" s="141"/>
      <c r="D8" s="141"/>
      <c r="E8" s="141"/>
      <c r="F8" s="141"/>
      <c r="G8" s="141"/>
    </row>
    <row r="9" spans="1:7">
      <c r="A9" s="141"/>
      <c r="B9" s="381" t="s">
        <v>97</v>
      </c>
      <c r="C9" s="141"/>
      <c r="D9" s="141"/>
      <c r="E9" s="141"/>
      <c r="F9" s="141"/>
      <c r="G9" s="141"/>
    </row>
    <row r="10" spans="1:7">
      <c r="A10" s="141"/>
      <c r="B10" s="142" t="s">
        <v>75</v>
      </c>
      <c r="C10" s="382"/>
      <c r="D10" s="141"/>
      <c r="E10" s="382"/>
      <c r="F10" s="141"/>
      <c r="G10" s="383"/>
    </row>
    <row r="11" spans="1:7">
      <c r="A11" s="141"/>
      <c r="B11" s="141" t="s">
        <v>76</v>
      </c>
      <c r="C11" s="384">
        <v>14.4</v>
      </c>
      <c r="D11" s="141"/>
      <c r="E11" s="384">
        <v>13.8</v>
      </c>
      <c r="F11" s="141"/>
      <c r="G11" s="384">
        <v>14.4</v>
      </c>
    </row>
    <row r="12" spans="1:7">
      <c r="A12" s="141"/>
      <c r="B12" s="133" t="s">
        <v>137</v>
      </c>
      <c r="C12" s="422">
        <v>0.157</v>
      </c>
      <c r="D12" s="133"/>
      <c r="E12" s="422">
        <v>0.16</v>
      </c>
      <c r="F12" s="423"/>
      <c r="G12" s="422">
        <v>0.17</v>
      </c>
    </row>
    <row r="13" spans="1:7">
      <c r="A13" s="141"/>
      <c r="B13" s="133" t="s">
        <v>197</v>
      </c>
      <c r="C13" s="422">
        <v>8.5999999999999993E-2</v>
      </c>
      <c r="D13" s="133"/>
      <c r="E13" s="422">
        <v>8.5000000000000006E-2</v>
      </c>
      <c r="F13" s="423"/>
      <c r="G13" s="422">
        <v>7.9000000000000001E-2</v>
      </c>
    </row>
    <row r="14" spans="1:7">
      <c r="A14" s="141"/>
      <c r="B14" s="133" t="s">
        <v>101</v>
      </c>
      <c r="C14" s="422">
        <v>7.0000000000000001E-3</v>
      </c>
      <c r="D14" s="133"/>
      <c r="E14" s="422">
        <v>8.0000000000000002E-3</v>
      </c>
      <c r="F14" s="423"/>
      <c r="G14" s="422">
        <v>8.9999999999999993E-3</v>
      </c>
    </row>
    <row r="15" spans="1:7">
      <c r="A15" s="141"/>
      <c r="B15" s="133" t="s">
        <v>181</v>
      </c>
      <c r="C15" s="422">
        <v>0.112</v>
      </c>
      <c r="D15" s="133"/>
      <c r="E15" s="422">
        <v>0.12</v>
      </c>
      <c r="F15" s="423"/>
      <c r="G15" s="424">
        <v>0</v>
      </c>
    </row>
    <row r="16" spans="1:7">
      <c r="A16" s="141"/>
      <c r="B16" s="133" t="s">
        <v>182</v>
      </c>
      <c r="C16" s="425">
        <v>2.8000000000000001E-2</v>
      </c>
      <c r="D16" s="133"/>
      <c r="E16" s="425">
        <v>1.7999999999999999E-2</v>
      </c>
      <c r="F16" s="423"/>
      <c r="G16" s="426">
        <v>0</v>
      </c>
    </row>
    <row r="17" spans="1:7">
      <c r="A17" s="141"/>
      <c r="B17" s="133" t="s">
        <v>183</v>
      </c>
      <c r="C17" s="427">
        <v>2E-3</v>
      </c>
      <c r="D17" s="133"/>
      <c r="E17" s="427">
        <v>2E-3</v>
      </c>
      <c r="F17" s="423"/>
      <c r="G17" s="428">
        <v>0</v>
      </c>
    </row>
    <row r="18" spans="1:7">
      <c r="A18" s="141"/>
      <c r="B18" s="133" t="s">
        <v>104</v>
      </c>
      <c r="C18" s="429">
        <f>SUM(C12:C17)</f>
        <v>0.39200000000000002</v>
      </c>
      <c r="D18" s="430"/>
      <c r="E18" s="429">
        <f>SUM(E12:E17)</f>
        <v>0.39300000000000002</v>
      </c>
      <c r="F18" s="430"/>
      <c r="G18" s="429">
        <f>SUM(G12:G17)</f>
        <v>0.25800000000000001</v>
      </c>
    </row>
    <row r="19" spans="1:7" ht="8.25" customHeight="1">
      <c r="A19" s="141"/>
      <c r="B19" s="133"/>
      <c r="C19" s="431"/>
      <c r="D19" s="133"/>
      <c r="E19" s="431"/>
      <c r="F19" s="432"/>
      <c r="G19" s="431"/>
    </row>
    <row r="20" spans="1:7">
      <c r="A20" s="141"/>
      <c r="B20" s="433" t="s">
        <v>110</v>
      </c>
      <c r="C20" s="434"/>
      <c r="D20" s="133"/>
      <c r="E20" s="434"/>
      <c r="F20" s="133"/>
      <c r="G20" s="434"/>
    </row>
    <row r="21" spans="1:7" ht="15.75">
      <c r="A21" s="141"/>
      <c r="B21" s="133" t="s">
        <v>184</v>
      </c>
      <c r="C21" s="435">
        <v>332410</v>
      </c>
      <c r="D21" s="133"/>
      <c r="E21" s="435">
        <v>291410</v>
      </c>
      <c r="F21" s="436"/>
      <c r="G21" s="435">
        <v>388120</v>
      </c>
    </row>
    <row r="22" spans="1:7" ht="9" customHeight="1">
      <c r="A22" s="355"/>
      <c r="B22" s="133"/>
      <c r="C22" s="434"/>
      <c r="D22" s="133"/>
      <c r="E22" s="434"/>
      <c r="F22" s="133"/>
      <c r="G22" s="434"/>
    </row>
    <row r="23" spans="1:7">
      <c r="A23" s="355"/>
      <c r="B23" s="437" t="s">
        <v>77</v>
      </c>
      <c r="C23" s="434"/>
      <c r="D23" s="133"/>
      <c r="E23" s="434"/>
      <c r="F23" s="133"/>
      <c r="G23" s="434"/>
    </row>
    <row r="24" spans="1:7">
      <c r="A24" s="141"/>
      <c r="B24" s="433" t="s">
        <v>111</v>
      </c>
      <c r="C24" s="429"/>
      <c r="D24" s="133"/>
      <c r="E24" s="429"/>
      <c r="F24" s="436"/>
      <c r="G24" s="429"/>
    </row>
    <row r="25" spans="1:7">
      <c r="A25" s="141"/>
      <c r="B25" s="133" t="s">
        <v>112</v>
      </c>
      <c r="C25" s="438">
        <v>7.06</v>
      </c>
      <c r="D25" s="133"/>
      <c r="E25" s="438">
        <v>6.59</v>
      </c>
      <c r="F25" s="436"/>
      <c r="G25" s="438">
        <v>7.05</v>
      </c>
    </row>
    <row r="26" spans="1:7">
      <c r="A26" s="141"/>
      <c r="B26" s="133" t="s">
        <v>78</v>
      </c>
      <c r="C26" s="52">
        <v>76.39</v>
      </c>
      <c r="D26" s="11"/>
      <c r="E26" s="52">
        <v>71</v>
      </c>
      <c r="F26" s="11"/>
      <c r="G26" s="52">
        <v>82.2</v>
      </c>
    </row>
    <row r="27" spans="1:7">
      <c r="A27" s="141"/>
      <c r="B27" s="133" t="s">
        <v>198</v>
      </c>
      <c r="C27" s="422">
        <v>0.13600000000000001</v>
      </c>
      <c r="D27" s="423"/>
      <c r="E27" s="422">
        <v>0.13400000000000001</v>
      </c>
      <c r="F27" s="423"/>
      <c r="G27" s="422">
        <v>0.152</v>
      </c>
    </row>
    <row r="28" spans="1:7">
      <c r="A28" s="141"/>
      <c r="B28" s="133" t="s">
        <v>102</v>
      </c>
      <c r="C28" s="422">
        <v>2.5999999999999999E-2</v>
      </c>
      <c r="D28" s="423"/>
      <c r="E28" s="422">
        <v>2.5999999999999999E-2</v>
      </c>
      <c r="F28" s="423"/>
      <c r="G28" s="422">
        <v>2.1000000000000001E-2</v>
      </c>
    </row>
    <row r="29" spans="1:7">
      <c r="A29" s="141"/>
      <c r="B29" s="133" t="s">
        <v>103</v>
      </c>
      <c r="C29" s="427">
        <v>0.01</v>
      </c>
      <c r="D29" s="423"/>
      <c r="E29" s="427">
        <v>8.9999999999999993E-3</v>
      </c>
      <c r="F29" s="423"/>
      <c r="G29" s="427">
        <v>8.9999999999999993E-3</v>
      </c>
    </row>
    <row r="30" spans="1:7">
      <c r="A30" s="141"/>
      <c r="B30" s="133" t="s">
        <v>104</v>
      </c>
      <c r="C30" s="429">
        <f>SUM(C27:C29)</f>
        <v>0.17200000000000001</v>
      </c>
      <c r="D30" s="133"/>
      <c r="E30" s="429">
        <f>SUM(E27:E29)</f>
        <v>0.16900000000000001</v>
      </c>
      <c r="F30" s="133"/>
      <c r="G30" s="429">
        <f>SUM(G27:G29)</f>
        <v>0.182</v>
      </c>
    </row>
    <row r="31" spans="1:7">
      <c r="A31" s="141"/>
      <c r="B31" s="133" t="s">
        <v>199</v>
      </c>
      <c r="C31" s="427">
        <v>0.34200000000000003</v>
      </c>
      <c r="D31" s="423"/>
      <c r="E31" s="427">
        <v>0.33500000000000002</v>
      </c>
      <c r="F31" s="423"/>
      <c r="G31" s="427">
        <v>0.32</v>
      </c>
    </row>
    <row r="32" spans="1:7" ht="15.75">
      <c r="A32" s="141"/>
      <c r="B32" s="133" t="s">
        <v>185</v>
      </c>
      <c r="C32" s="429">
        <f>C30+C31</f>
        <v>0.51400000000000001</v>
      </c>
      <c r="D32" s="133"/>
      <c r="E32" s="429">
        <f>E30+E31</f>
        <v>0.504</v>
      </c>
      <c r="F32" s="133"/>
      <c r="G32" s="429">
        <f>SUM(G30:G31)</f>
        <v>0.502</v>
      </c>
    </row>
    <row r="33" spans="1:7" ht="6.75" customHeight="1">
      <c r="A33" s="141"/>
      <c r="B33" s="133"/>
      <c r="C33" s="434"/>
      <c r="D33" s="133"/>
      <c r="E33" s="434"/>
      <c r="F33" s="133"/>
      <c r="G33" s="434"/>
    </row>
    <row r="34" spans="1:7">
      <c r="A34" s="141"/>
      <c r="B34" s="433" t="s">
        <v>113</v>
      </c>
      <c r="C34" s="434"/>
      <c r="D34" s="133"/>
      <c r="E34" s="434"/>
      <c r="F34" s="436"/>
      <c r="G34" s="434"/>
    </row>
    <row r="35" spans="1:7">
      <c r="A35" s="141"/>
      <c r="B35" s="133" t="s">
        <v>79</v>
      </c>
      <c r="C35" s="435">
        <v>492836</v>
      </c>
      <c r="D35" s="133"/>
      <c r="E35" s="435">
        <v>410999</v>
      </c>
      <c r="F35" s="133"/>
      <c r="G35" s="435">
        <v>465955</v>
      </c>
    </row>
    <row r="36" spans="1:7">
      <c r="A36" s="141"/>
      <c r="B36" s="133" t="s">
        <v>80</v>
      </c>
      <c r="C36" s="439">
        <v>4.8</v>
      </c>
      <c r="D36" s="440"/>
      <c r="E36" s="439">
        <v>4.4000000000000004</v>
      </c>
      <c r="F36" s="440"/>
      <c r="G36" s="439">
        <v>5</v>
      </c>
    </row>
    <row r="37" spans="1:7">
      <c r="A37" s="141"/>
      <c r="B37" s="133" t="s">
        <v>105</v>
      </c>
      <c r="C37" s="429">
        <v>0.65100000000000002</v>
      </c>
      <c r="D37" s="440"/>
      <c r="E37" s="429">
        <v>0.624</v>
      </c>
      <c r="F37" s="440"/>
      <c r="G37" s="429">
        <v>0.67700000000000005</v>
      </c>
    </row>
    <row r="38" spans="1:7" ht="7.5" customHeight="1">
      <c r="A38" s="141"/>
      <c r="B38" s="133"/>
      <c r="C38" s="434"/>
      <c r="D38" s="133"/>
      <c r="E38" s="434"/>
      <c r="F38" s="441"/>
      <c r="G38" s="434"/>
    </row>
    <row r="39" spans="1:7">
      <c r="A39" s="381"/>
      <c r="B39" s="437" t="s">
        <v>138</v>
      </c>
      <c r="C39" s="434"/>
      <c r="D39" s="133"/>
      <c r="E39" s="434"/>
      <c r="F39" s="441"/>
      <c r="G39" s="434"/>
    </row>
    <row r="40" spans="1:7">
      <c r="A40" s="141"/>
      <c r="B40" s="433" t="s">
        <v>114</v>
      </c>
      <c r="C40" s="434"/>
      <c r="D40" s="133"/>
      <c r="E40" s="434"/>
      <c r="F40" s="441"/>
      <c r="G40" s="434"/>
    </row>
    <row r="41" spans="1:7">
      <c r="A41" s="141"/>
      <c r="B41" s="133" t="s">
        <v>108</v>
      </c>
      <c r="C41" s="442">
        <v>5465.1870000000008</v>
      </c>
      <c r="D41" s="133"/>
      <c r="E41" s="442">
        <v>4816</v>
      </c>
      <c r="F41" s="441"/>
      <c r="G41" s="442">
        <v>5191</v>
      </c>
    </row>
    <row r="42" spans="1:7">
      <c r="A42" s="141"/>
      <c r="B42" s="133"/>
      <c r="C42" s="434"/>
      <c r="D42" s="133"/>
      <c r="E42" s="434"/>
      <c r="F42" s="441"/>
      <c r="G42" s="434"/>
    </row>
    <row r="43" spans="1:7">
      <c r="A43" s="141"/>
      <c r="B43" s="433" t="s">
        <v>115</v>
      </c>
      <c r="C43" s="434"/>
      <c r="D43" s="133"/>
      <c r="E43" s="434"/>
      <c r="F43" s="441"/>
      <c r="G43" s="434"/>
    </row>
    <row r="44" spans="1:7">
      <c r="A44" s="141"/>
      <c r="B44" s="133" t="s">
        <v>98</v>
      </c>
      <c r="C44" s="443">
        <v>92133</v>
      </c>
      <c r="D44" s="133"/>
      <c r="E44" s="443">
        <v>73422</v>
      </c>
      <c r="F44" s="441"/>
      <c r="G44" s="443">
        <v>105248</v>
      </c>
    </row>
    <row r="45" spans="1:7">
      <c r="A45" s="141"/>
      <c r="B45" s="133"/>
      <c r="C45" s="434"/>
      <c r="D45" s="133"/>
      <c r="E45" s="434"/>
      <c r="F45" s="441"/>
      <c r="G45" s="434"/>
    </row>
    <row r="46" spans="1:7">
      <c r="A46" s="141"/>
      <c r="B46" s="433" t="s">
        <v>88</v>
      </c>
      <c r="C46" s="434"/>
      <c r="D46" s="133"/>
      <c r="E46" s="434"/>
      <c r="F46" s="441"/>
      <c r="G46" s="434"/>
    </row>
    <row r="47" spans="1:7" ht="15.75">
      <c r="A47" s="141"/>
      <c r="B47" s="133" t="s">
        <v>186</v>
      </c>
      <c r="C47" s="434">
        <v>461</v>
      </c>
      <c r="D47" s="133"/>
      <c r="E47" s="434">
        <v>321</v>
      </c>
      <c r="F47" s="441"/>
      <c r="G47" s="434">
        <v>419</v>
      </c>
    </row>
    <row r="48" spans="1:7" ht="7.5" customHeight="1">
      <c r="A48" s="141"/>
      <c r="B48" s="133"/>
      <c r="C48" s="434"/>
      <c r="D48" s="133"/>
      <c r="E48" s="434"/>
      <c r="F48" s="441"/>
      <c r="G48" s="434"/>
    </row>
    <row r="49" spans="1:7">
      <c r="A49" s="380" t="s">
        <v>146</v>
      </c>
      <c r="B49" s="133"/>
      <c r="C49" s="444"/>
      <c r="D49" s="133"/>
      <c r="E49" s="444"/>
      <c r="F49" s="441"/>
      <c r="G49" s="444"/>
    </row>
    <row r="50" spans="1:7">
      <c r="A50" s="381"/>
      <c r="B50" s="433" t="s">
        <v>81</v>
      </c>
      <c r="C50" s="444"/>
      <c r="D50" s="133"/>
      <c r="E50" s="444"/>
      <c r="F50" s="441"/>
      <c r="G50" s="444"/>
    </row>
    <row r="51" spans="1:7">
      <c r="A51" s="381"/>
      <c r="B51" s="445" t="s">
        <v>200</v>
      </c>
      <c r="C51" s="444">
        <v>25</v>
      </c>
      <c r="D51" s="133"/>
      <c r="E51" s="444">
        <v>31</v>
      </c>
      <c r="F51" s="441"/>
      <c r="G51" s="444">
        <v>32</v>
      </c>
    </row>
    <row r="52" spans="1:7">
      <c r="A52" s="381"/>
      <c r="B52" s="445" t="s">
        <v>99</v>
      </c>
      <c r="C52" s="444">
        <v>24</v>
      </c>
      <c r="D52" s="133"/>
      <c r="E52" s="444">
        <v>5</v>
      </c>
      <c r="F52" s="441"/>
      <c r="G52" s="444">
        <v>22</v>
      </c>
    </row>
    <row r="53" spans="1:7" ht="6.75" customHeight="1">
      <c r="A53" s="141"/>
      <c r="B53" s="112"/>
      <c r="C53" s="446"/>
      <c r="D53" s="447"/>
      <c r="E53" s="446"/>
      <c r="F53" s="447"/>
      <c r="G53" s="446"/>
    </row>
    <row r="54" spans="1:7">
      <c r="A54" s="381"/>
      <c r="B54" s="433" t="s">
        <v>82</v>
      </c>
      <c r="C54" s="444"/>
      <c r="D54" s="133"/>
      <c r="E54" s="444"/>
      <c r="F54" s="441"/>
      <c r="G54" s="444"/>
    </row>
    <row r="55" spans="1:7" ht="15.75">
      <c r="A55" s="381"/>
      <c r="B55" s="445" t="s">
        <v>201</v>
      </c>
      <c r="C55" s="444">
        <v>83</v>
      </c>
      <c r="D55" s="133"/>
      <c r="E55" s="444">
        <v>80</v>
      </c>
      <c r="F55" s="441"/>
      <c r="G55" s="444">
        <v>72</v>
      </c>
    </row>
    <row r="56" spans="1:7" ht="15.75">
      <c r="A56" s="381"/>
      <c r="B56" s="445" t="s">
        <v>187</v>
      </c>
      <c r="C56" s="444">
        <v>31</v>
      </c>
      <c r="D56" s="133"/>
      <c r="E56" s="444">
        <v>10</v>
      </c>
      <c r="F56" s="441"/>
      <c r="G56" s="444">
        <v>26</v>
      </c>
    </row>
    <row r="57" spans="1:7" ht="6.75" customHeight="1">
      <c r="A57" s="141"/>
      <c r="B57" s="112"/>
      <c r="C57" s="446"/>
      <c r="D57" s="447"/>
      <c r="E57" s="446"/>
      <c r="F57" s="447"/>
      <c r="G57" s="446"/>
    </row>
    <row r="58" spans="1:7">
      <c r="A58" s="381"/>
      <c r="B58" s="433" t="s">
        <v>83</v>
      </c>
      <c r="C58" s="444"/>
      <c r="D58" s="133"/>
      <c r="E58" s="444"/>
      <c r="F58" s="441"/>
      <c r="G58" s="444"/>
    </row>
    <row r="59" spans="1:7" ht="15.75">
      <c r="A59" s="381"/>
      <c r="B59" s="445" t="s">
        <v>202</v>
      </c>
      <c r="C59" s="446">
        <v>2897</v>
      </c>
      <c r="D59" s="447"/>
      <c r="E59" s="446">
        <v>2872</v>
      </c>
      <c r="F59" s="447"/>
      <c r="G59" s="446">
        <v>2859</v>
      </c>
    </row>
    <row r="60" spans="1:7" ht="15.75">
      <c r="A60" s="381"/>
      <c r="B60" s="445" t="s">
        <v>188</v>
      </c>
      <c r="C60" s="446">
        <v>900</v>
      </c>
      <c r="D60" s="447"/>
      <c r="E60" s="446">
        <v>875</v>
      </c>
      <c r="F60" s="447"/>
      <c r="G60" s="446">
        <v>852</v>
      </c>
    </row>
    <row r="61" spans="1:7" ht="7.5" customHeight="1">
      <c r="A61" s="141"/>
      <c r="B61" s="112"/>
      <c r="C61" s="434"/>
      <c r="D61" s="133"/>
      <c r="E61" s="434"/>
      <c r="F61" s="133"/>
      <c r="G61" s="434"/>
    </row>
    <row r="62" spans="1:7">
      <c r="A62" s="380" t="s">
        <v>61</v>
      </c>
      <c r="B62" s="112"/>
      <c r="C62" s="434"/>
      <c r="D62" s="133"/>
      <c r="E62" s="434"/>
      <c r="F62" s="133"/>
      <c r="G62" s="434"/>
    </row>
    <row r="63" spans="1:7">
      <c r="A63" s="355"/>
      <c r="B63" s="133" t="s">
        <v>120</v>
      </c>
      <c r="C63" s="434">
        <v>298</v>
      </c>
      <c r="D63" s="133"/>
      <c r="E63" s="434">
        <v>289</v>
      </c>
      <c r="F63" s="133"/>
      <c r="G63" s="434">
        <v>222</v>
      </c>
    </row>
    <row r="64" spans="1:7">
      <c r="A64" s="355"/>
      <c r="B64" s="133" t="s">
        <v>189</v>
      </c>
      <c r="C64" s="442">
        <v>124</v>
      </c>
      <c r="D64" s="133"/>
      <c r="E64" s="442">
        <v>118</v>
      </c>
      <c r="F64" s="133"/>
      <c r="G64" s="442">
        <v>114</v>
      </c>
    </row>
    <row r="65" spans="1:7" ht="7.5" customHeight="1">
      <c r="A65" s="141"/>
      <c r="B65" s="112"/>
      <c r="C65" s="434"/>
      <c r="D65" s="133"/>
      <c r="E65" s="434"/>
      <c r="F65" s="133"/>
      <c r="G65" s="434"/>
    </row>
    <row r="66" spans="1:7">
      <c r="A66" s="380" t="s">
        <v>84</v>
      </c>
      <c r="B66" s="133"/>
      <c r="C66" s="444"/>
      <c r="D66" s="133"/>
      <c r="E66" s="444"/>
      <c r="F66" s="133"/>
      <c r="G66" s="444"/>
    </row>
    <row r="67" spans="1:7" ht="15.75">
      <c r="A67" s="141"/>
      <c r="B67" s="133" t="s">
        <v>190</v>
      </c>
      <c r="C67" s="442">
        <v>136</v>
      </c>
      <c r="D67" s="134"/>
      <c r="E67" s="442">
        <v>49</v>
      </c>
      <c r="F67" s="134"/>
      <c r="G67" s="442">
        <v>116</v>
      </c>
    </row>
    <row r="68" spans="1:7" ht="15.75">
      <c r="A68" s="141"/>
      <c r="B68" s="133" t="s">
        <v>191</v>
      </c>
      <c r="C68" s="442">
        <v>777</v>
      </c>
      <c r="D68" s="134"/>
      <c r="E68" s="442">
        <v>738</v>
      </c>
      <c r="F68" s="134"/>
      <c r="G68" s="442">
        <v>788</v>
      </c>
    </row>
    <row r="69" spans="1:7">
      <c r="B69" s="112"/>
      <c r="C69" s="113"/>
      <c r="D69" s="133"/>
      <c r="E69" s="113"/>
      <c r="F69" s="133"/>
      <c r="G69" s="133"/>
    </row>
    <row r="70" spans="1:7">
      <c r="A70" s="104"/>
      <c r="B70" s="104"/>
      <c r="C70" s="114"/>
      <c r="D70" s="133"/>
      <c r="E70" s="114"/>
      <c r="F70" s="133"/>
      <c r="G70" s="112"/>
    </row>
    <row r="71" spans="1:7">
      <c r="A71" s="104"/>
      <c r="B71" s="104"/>
      <c r="D71" s="133"/>
      <c r="E71" s="133"/>
      <c r="F71" s="133"/>
      <c r="G71" s="134"/>
    </row>
    <row r="72" spans="1:7">
      <c r="A72" s="104"/>
      <c r="B72" s="104"/>
      <c r="D72" s="133"/>
      <c r="E72" s="133"/>
      <c r="F72" s="133"/>
      <c r="G72" s="134"/>
    </row>
    <row r="73" spans="1:7">
      <c r="A73" s="104"/>
      <c r="B73" s="104"/>
      <c r="D73" s="133"/>
      <c r="E73" s="133"/>
      <c r="F73" s="133"/>
      <c r="G73" s="134"/>
    </row>
    <row r="74" spans="1:7">
      <c r="B74" s="133"/>
      <c r="D74" s="133"/>
      <c r="E74" s="133"/>
      <c r="F74" s="133"/>
      <c r="G74" s="133"/>
    </row>
    <row r="75" spans="1:7">
      <c r="B75" s="133"/>
      <c r="D75" s="133"/>
      <c r="E75" s="133"/>
      <c r="F75" s="133"/>
      <c r="G75" s="133"/>
    </row>
    <row r="76" spans="1:7">
      <c r="A76" s="104"/>
      <c r="B76" s="104"/>
      <c r="D76" s="133"/>
      <c r="E76" s="133"/>
      <c r="F76" s="133"/>
      <c r="G76" s="133"/>
    </row>
    <row r="77" spans="1:7">
      <c r="A77" s="104"/>
      <c r="B77" s="104"/>
      <c r="D77" s="133"/>
      <c r="E77" s="133"/>
      <c r="F77" s="133"/>
      <c r="G77" s="133"/>
    </row>
    <row r="78" spans="1:7">
      <c r="A78" s="104"/>
      <c r="B78" s="104"/>
    </row>
    <row r="79" spans="1:7">
      <c r="A79" s="104"/>
      <c r="B79" s="104"/>
    </row>
    <row r="80" spans="1:7">
      <c r="A80" s="104"/>
      <c r="B80" s="104"/>
    </row>
  </sheetData>
  <mergeCells count="4">
    <mergeCell ref="A1:G1"/>
    <mergeCell ref="A2:G2"/>
    <mergeCell ref="A3:G3"/>
    <mergeCell ref="C5:G5"/>
  </mergeCells>
  <pageMargins left="0.7" right="0.7" top="0.75" bottom="0.75" header="0.3" footer="0.3"/>
  <pageSetup scale="6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Income Statement</vt:lpstr>
      <vt:lpstr>Detailed Revenue</vt:lpstr>
      <vt:lpstr>Balance Sheet</vt:lpstr>
      <vt:lpstr>Non-GAAP Net Inc</vt:lpstr>
      <vt:lpstr>Non-GAAP Op Inc</vt:lpstr>
      <vt:lpstr>Non-GAAP Op Exp</vt:lpstr>
      <vt:lpstr>Variance Impact</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'Variance Impact'!Print_Area</vt:lpstr>
      <vt:lpstr>'Non-GAAP Net Inc'!Print_Titles</vt:lpstr>
      <vt:lpstr>'Non-GAAP Op Exp'!Print_Titles</vt:lpstr>
      <vt:lpstr>'Non-GAAP Op Inc'!Print_Titles</vt:lpstr>
      <vt:lpstr>'Variance Impact'!Print_Titles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Gregory Pelosi</cp:lastModifiedBy>
  <cp:lastPrinted>2017-01-30T16:38:39Z</cp:lastPrinted>
  <dcterms:created xsi:type="dcterms:W3CDTF">2013-03-25T17:15:27Z</dcterms:created>
  <dcterms:modified xsi:type="dcterms:W3CDTF">2017-01-31T01:00:06Z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