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evil\Desktop\Nasdaq\Q12018\"/>
    </mc:Choice>
  </mc:AlternateContent>
  <bookViews>
    <workbookView xWindow="165" yWindow="450" windowWidth="16485" windowHeight="8400"/>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8" r:id="rId7"/>
  </sheets>
  <definedNames>
    <definedName name="_xlnm.Print_Area" localSheetId="2">'Balance Sheet'!$A$1:$F$50</definedName>
    <definedName name="_xlnm.Print_Area" localSheetId="1">'Detailed Revenue'!$A$1:$G$36</definedName>
    <definedName name="_xlnm.Print_Area" localSheetId="0">'Income Statement'!$A$1:$F$47</definedName>
    <definedName name="_xlnm.Print_Area" localSheetId="3">'Non-GAAP Net Inc'!$A$1:$G$39</definedName>
    <definedName name="_xlnm.Print_Area" localSheetId="5">'Non-GAAP Op Exp'!$A$1:$G$25</definedName>
    <definedName name="_xlnm.Print_Area" localSheetId="4">'Non-GAAP Op Inc'!$A$1:$G$30</definedName>
    <definedName name="_xlnm.Print_Area" localSheetId="6">'Operating Stats'!$A$1:$G$71</definedName>
    <definedName name="_xlnm.Print_Titles" localSheetId="6">'Operating Stats'!$1:$7</definedName>
  </definedNames>
  <calcPr calcId="152511"/>
</workbook>
</file>

<file path=xl/calcChain.xml><?xml version="1.0" encoding="utf-8"?>
<calcChain xmlns="http://schemas.openxmlformats.org/spreadsheetml/2006/main">
  <c r="C18" i="8" l="1"/>
  <c r="E16" i="4"/>
  <c r="E20" i="4"/>
  <c r="G29" i="8"/>
  <c r="G31" i="8" s="1"/>
  <c r="E29" i="8"/>
  <c r="E31" i="8" s="1"/>
  <c r="C29" i="8"/>
  <c r="C31" i="8" s="1"/>
  <c r="G18" i="8"/>
  <c r="E18" i="8"/>
  <c r="F30" i="1"/>
  <c r="G11" i="6" s="1"/>
  <c r="D30" i="1"/>
  <c r="E11" i="6" s="1"/>
  <c r="B30" i="1"/>
  <c r="C11" i="6"/>
  <c r="C17" i="6" s="1"/>
  <c r="F14" i="1"/>
  <c r="F18" i="1" s="1"/>
  <c r="F31" i="1" s="1"/>
  <c r="D14" i="1"/>
  <c r="D18" i="1" s="1"/>
  <c r="D31" i="1" s="1"/>
  <c r="B14" i="1"/>
  <c r="B18" i="1" s="1"/>
  <c r="B31" i="1" s="1"/>
  <c r="G17" i="4"/>
  <c r="G20" i="4" s="1"/>
  <c r="G23" i="4" s="1"/>
  <c r="G24" i="4" s="1"/>
  <c r="G16" i="6"/>
  <c r="E16" i="6"/>
  <c r="C16" i="6"/>
  <c r="G16" i="5"/>
  <c r="E16" i="5"/>
  <c r="C16" i="5"/>
  <c r="G16" i="4"/>
  <c r="C16" i="4"/>
  <c r="C20" i="4" s="1"/>
  <c r="C23" i="4" s="1"/>
  <c r="F49" i="3"/>
  <c r="F50" i="3" s="1"/>
  <c r="D49" i="3"/>
  <c r="F34" i="3"/>
  <c r="F39" i="3"/>
  <c r="D34" i="3"/>
  <c r="D39" i="3" s="1"/>
  <c r="D50" i="3" s="1"/>
  <c r="F16" i="3"/>
  <c r="F22" i="3"/>
  <c r="D16" i="3"/>
  <c r="D22" i="3" s="1"/>
  <c r="G34" i="2"/>
  <c r="G30" i="2"/>
  <c r="G24" i="2"/>
  <c r="G26" i="2" s="1"/>
  <c r="G19" i="2"/>
  <c r="G14" i="2"/>
  <c r="E34" i="2"/>
  <c r="C34" i="2"/>
  <c r="E30" i="2"/>
  <c r="C30" i="2"/>
  <c r="E24" i="2"/>
  <c r="E26" i="2" s="1"/>
  <c r="E19" i="2"/>
  <c r="E14" i="2"/>
  <c r="C24" i="2"/>
  <c r="C19" i="2"/>
  <c r="C14" i="2"/>
  <c r="E24" i="4"/>
  <c r="G17" i="6" l="1"/>
  <c r="C26" i="2"/>
  <c r="C36" i="2" s="1"/>
  <c r="G36" i="2"/>
  <c r="E17" i="6"/>
  <c r="E36" i="2"/>
  <c r="E11" i="5"/>
  <c r="D35" i="1"/>
  <c r="D38" i="1" s="1"/>
  <c r="D41" i="1" s="1"/>
  <c r="F35" i="1"/>
  <c r="F38" i="1" s="1"/>
  <c r="F41" i="1" s="1"/>
  <c r="G11" i="5"/>
  <c r="B35" i="1"/>
  <c r="B38" i="1" s="1"/>
  <c r="B42" i="1" s="1"/>
  <c r="C22" i="4" s="1"/>
  <c r="C11" i="5"/>
  <c r="C19" i="5" s="1"/>
  <c r="F42" i="1"/>
  <c r="D42" i="1" l="1"/>
  <c r="E11" i="4"/>
  <c r="E21" i="4" s="1"/>
  <c r="C17" i="5"/>
  <c r="C20" i="5" s="1"/>
  <c r="G11" i="4"/>
  <c r="G21" i="4" s="1"/>
  <c r="B41" i="1"/>
  <c r="G17" i="5"/>
  <c r="G20" i="5" s="1"/>
  <c r="G19" i="5"/>
  <c r="E17" i="5"/>
  <c r="E20" i="5" s="1"/>
  <c r="E19" i="5"/>
  <c r="C11" i="4"/>
  <c r="C21" i="4" s="1"/>
  <c r="C24" i="4" s="1"/>
</calcChain>
</file>

<file path=xl/sharedStrings.xml><?xml version="1.0" encoding="utf-8"?>
<sst xmlns="http://schemas.openxmlformats.org/spreadsheetml/2006/main" count="258" uniqueCount="198">
  <si>
    <t>Nasdaq, Inc.</t>
  </si>
  <si>
    <t>(in millions, except per share amounts)</t>
  </si>
  <si>
    <t>Three Months Ended</t>
  </si>
  <si>
    <t>March 31,</t>
  </si>
  <si>
    <t>Revenues:</t>
  </si>
  <si>
    <t>(unaudited)</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</si>
  <si>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</si>
  <si>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</si>
  <si>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</si>
  <si>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</si>
  <si>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</si>
  <si>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</si>
  <si>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</si>
  <si>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</si>
  <si>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</si>
  <si>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</si>
  <si>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</si>
  <si>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</si>
  <si>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</si>
  <si>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</si>
  <si>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</si>
  <si>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</si>
  <si>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</si>
  <si>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</si>
  <si>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Operating income</t>
  </si>
  <si>
    <t>Interest income</t>
  </si>
  <si>
    <t>Interest expense</t>
  </si>
  <si>
    <t>Income tax provision (benefit)</t>
  </si>
  <si>
    <t>Per share information:</t>
  </si>
  <si>
    <t>Cash dividends declared per common share</t>
  </si>
  <si>
    <t>Basic</t>
  </si>
  <si>
    <t>Diluted</t>
  </si>
  <si>
    <t>Revenue Detail</t>
  </si>
  <si>
    <t>(in millions)</t>
  </si>
  <si>
    <t>Three Months Ended</t>
  </si>
  <si>
    <t>MARKET SERVICES REVENUES</t>
  </si>
  <si>
    <t>Equity Derivative Trading and Clearing Revenues</t>
  </si>
  <si>
    <t>Cash Equity Trading Revenues</t>
  </si>
  <si>
    <t>Fixed Income and Commodities Trading and Clearing Revenues</t>
  </si>
  <si>
    <t>Trade Management Services Revenues</t>
  </si>
  <si>
    <t>Total Net Market Services revenues</t>
  </si>
  <si>
    <t>CORPORATE SERVICES REVENUES</t>
  </si>
  <si>
    <t>Corporate Solutions revenues</t>
  </si>
  <si>
    <t>Listings Services revenues</t>
  </si>
  <si>
    <t>Total Corporate Services revenues</t>
  </si>
  <si>
    <t>INFORMATION SERVICES REVENUES</t>
  </si>
  <si>
    <t>Data Products revenues</t>
  </si>
  <si>
    <t>Index Licensing and Services revenues</t>
  </si>
  <si>
    <t>Total Information Services revenues</t>
  </si>
  <si>
    <t>MARKET TECHNOLOGY REVENUES</t>
  </si>
  <si>
    <t>Revenues less transaction-based expenses</t>
  </si>
  <si>
    <t>Condensed Consolidated Balance Sheets</t>
  </si>
  <si>
    <t/>
  </si>
  <si>
    <t>Assets</t>
  </si>
  <si>
    <t>Current assets:</t>
  </si>
  <si>
    <t>Cash and cash equivalents</t>
  </si>
  <si>
    <t>Restricted cash</t>
  </si>
  <si>
    <t>Financial investments, at fair value</t>
  </si>
  <si>
    <t>Receivables, net</t>
  </si>
  <si>
    <t>Default funds and margin deposits</t>
  </si>
  <si>
    <t>Other current assets</t>
  </si>
  <si>
    <t>Assets held for sale</t>
  </si>
  <si>
    <t>Total current assets</t>
  </si>
  <si>
    <t>Property and equipment, net</t>
  </si>
  <si>
    <t>Deferred tax assets</t>
  </si>
  <si>
    <t>Goodwill</t>
  </si>
  <si>
    <t>Intangible assets, net</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</si>
  <si>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</si>
  <si>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</si>
  <si>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</si>
  <si>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</si>
  <si>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</si>
  <si>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</si>
  <si>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</si>
  <si>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</si>
  <si>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</si>
  <si>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Liabilities held for sale</t>
  </si>
  <si>
    <t>Total current liabilities</t>
  </si>
  <si>
    <t>Long-term debt</t>
  </si>
  <si>
    <t>Deferred tax liabilities</t>
  </si>
  <si>
    <t>Non-current deferred revenue</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</si>
  <si>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</si>
  <si>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</si>
  <si>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</si>
  <si>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</si>
  <si>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</si>
  <si>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</si>
  <si>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</si>
  <si>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</si>
  <si>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</si>
  <si>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</si>
  <si>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</si>
  <si>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</si>
  <si>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Operating Expenses to Non-GAAP Net Income, Diluted Earnings Per Share, Operating Income, and Operating Expenses</t>
  </si>
  <si>
    <t>Three Months Ended</t>
  </si>
  <si>
    <t>Non-GAAP net income attributable to Nasdaq</t>
  </si>
  <si>
    <t>Non-GAAP diluted earnings per share</t>
  </si>
  <si>
    <t>(1) Refer to the non-GAAP information section of the earnings release for further discussion of why we consider amortization expense of acquired intangible assets to be a non-GAAP adjustment.</t>
  </si>
  <si>
    <t>U.S. GAAP operating income</t>
  </si>
  <si>
    <t>Non-GAAP operating income</t>
  </si>
  <si>
    <t>Revenues less transaction-based expenses</t>
  </si>
  <si>
    <t>U.S. GAAP operating expenses</t>
  </si>
  <si>
    <t>Non-GAAP operating expenses</t>
  </si>
  <si>
    <t>Quarterly Key Drivers Detail</t>
  </si>
  <si>
    <t>Equity Derivative Trading and Clearing</t>
  </si>
  <si>
    <t>Total industry average daily volume (in millions)</t>
  </si>
  <si>
    <t>The Nasdaq Options Market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</si>
  <si>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</si>
  <si>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</si>
  <si>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</si>
  <si>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</si>
  <si>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</si>
  <si>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</si>
  <si>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</si>
  <si>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Market share reported to the FINRA/Nasdaq Trade Reporting Facility</t>
  </si>
  <si>
    <r>
      <rPr>
        <sz val="10"/>
        <color rgb="FF000000"/>
        <rFont val="Arial"/>
        <family val="2"/>
      </rPr>
      <t>Total market share</t>
    </r>
    <r>
      <rPr>
        <vertAlign val="superscript"/>
        <sz val="10"/>
        <color rgb="FF000000"/>
        <rFont val="Arial"/>
        <family val="2"/>
      </rPr>
      <t xml:space="preserve"> (2)</t>
    </r>
  </si>
  <si>
    <t>Nasdaq Nordic and Nasdaq Baltic securities</t>
  </si>
  <si>
    <t>Total average daily value of shares traded (in billions)</t>
  </si>
  <si>
    <t>Total market share executed on Nasdaq's exchanges</t>
  </si>
  <si>
    <t>Fixed Income and Commodities Trading and Clearing</t>
  </si>
  <si>
    <t>U.S. fixed income notional trading volume (in billions)</t>
  </si>
  <si>
    <r>
      <rPr>
        <sz val="10"/>
        <color rgb="FF000000"/>
        <rFont val="Arial"/>
        <family val="2"/>
      </rPr>
      <t xml:space="preserve">Power contracts cleared (TWh) </t>
    </r>
    <r>
      <rPr>
        <vertAlign val="superscript"/>
        <sz val="10"/>
        <color rgb="FF000000"/>
        <rFont val="Arial"/>
        <family val="2"/>
      </rPr>
      <t>(3)</t>
    </r>
  </si>
  <si>
    <t>Initial public offerings</t>
  </si>
  <si>
    <t>Exchanges that comprise Nasdaq Nordic and Nasdaq Baltic</t>
  </si>
  <si>
    <r>
      <rPr>
        <sz val="10"/>
        <color rgb="FF000000"/>
        <rFont val="Arial"/>
        <family val="2"/>
      </rPr>
      <t xml:space="preserve">Exchanges that comprise Nasdaq Nordic and Nasdaq Baltic </t>
    </r>
    <r>
      <rPr>
        <vertAlign val="superscript"/>
        <sz val="10"/>
        <color rgb="FF000000"/>
        <rFont val="Arial"/>
        <family val="2"/>
      </rPr>
      <t>(5)</t>
    </r>
  </si>
  <si>
    <t>Number of listed companies</t>
  </si>
  <si>
    <r>
      <rPr>
        <sz val="10"/>
        <color rgb="FF000000"/>
        <rFont val="Arial"/>
        <family val="2"/>
      </rPr>
      <t xml:space="preserve">Exchanges that comprise Nasdaq Nordic and Nasdaq Baltic </t>
    </r>
    <r>
      <rPr>
        <vertAlign val="superscript"/>
        <sz val="10"/>
        <color rgb="FF000000"/>
        <rFont val="Arial"/>
        <family val="2"/>
      </rPr>
      <t>(7)</t>
    </r>
  </si>
  <si>
    <t>ETP assets under management (AUM) tracking Nasdaq indexes (in billions)</t>
  </si>
  <si>
    <t>(3) Transactions executed on Nasdaq Commodities or OTC and reported for clearing to Nasdaq Commodities measured by Terawatt hours (TWh).</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</si>
  <si>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</si>
  <si>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</si>
  <si>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(8) Total contract value of orders signed during the period.</t>
  </si>
  <si>
    <t>(4) U.S. GAAP operating margin equals U.S. GAAP operating income divided by total revenues less transaction-based expenses.</t>
  </si>
  <si>
    <t>(5) Non-GAAP operating margin equals non-GAAP operating income divided by total revenues less transaction-based expenses.</t>
  </si>
  <si>
    <r>
      <t>Order intake (in millions)</t>
    </r>
    <r>
      <rPr>
        <vertAlign val="superscript"/>
        <sz val="10"/>
        <color rgb="FF000000"/>
        <rFont val="Arial"/>
        <family val="2"/>
      </rPr>
      <t>(8)</t>
    </r>
  </si>
  <si>
    <r>
      <t>Total order value (in millions)</t>
    </r>
    <r>
      <rPr>
        <vertAlign val="superscript"/>
        <sz val="10"/>
        <color rgb="FF000000"/>
        <rFont val="Arial"/>
        <family val="2"/>
      </rPr>
      <t>(9)</t>
    </r>
  </si>
  <si>
    <t>Basic earnings per share</t>
  </si>
  <si>
    <t>Diluted earnings per share</t>
  </si>
  <si>
    <t>U.S. GAAP net income attributable to Nasdaq</t>
  </si>
  <si>
    <t>U.S. GAAP diluted earnings per share</t>
  </si>
  <si>
    <t>Condensed Consolidated Statements of Income</t>
  </si>
  <si>
    <t>Reconciliation of U.S. GAAP Net Income, Diluted Earnings Per Share, Operating Income and</t>
  </si>
  <si>
    <t>Weighted-average common shares outstanding for earnings per share:</t>
  </si>
  <si>
    <t xml:space="preserve">     Revenues less transaction-based expenses</t>
  </si>
  <si>
    <t xml:space="preserve">    Total operating expenses</t>
  </si>
  <si>
    <t xml:space="preserve">       Transaction rebates </t>
  </si>
  <si>
    <t xml:space="preserve">       Brokerage, clearance and exchange fees </t>
  </si>
  <si>
    <t xml:space="preserve">      Total net cash equity trading revenues</t>
  </si>
  <si>
    <r>
      <t xml:space="preserve">Non-GAAP operating margin </t>
    </r>
    <r>
      <rPr>
        <b/>
        <vertAlign val="superscript"/>
        <sz val="10"/>
        <color rgb="FF000000"/>
        <rFont val="Arial"/>
        <family val="2"/>
      </rPr>
      <t>(5)</t>
    </r>
  </si>
  <si>
    <r>
      <t>(4) The non-GAAP adjustment to the income tax provision primarily includes the tax impact of each non-GAAP adjustment. For the three months ended December 31, 2017, we recorded a decrease to tax expense of</t>
    </r>
    <r>
      <rPr>
        <sz val="10"/>
        <color rgb="FFFF0000"/>
        <rFont val="Arial"/>
        <family val="2"/>
      </rPr>
      <t xml:space="preserve"> </t>
    </r>
    <r>
      <rPr>
        <sz val="10"/>
        <rFont val="Arial"/>
        <family val="2"/>
      </rPr>
      <t xml:space="preserve">$6 </t>
    </r>
    <r>
      <rPr>
        <sz val="10"/>
        <color rgb="FF000000"/>
        <rFont val="Arial"/>
        <family val="2"/>
      </rPr>
      <t>million, which reflects the impact of amending our assertion regarding the indefinite reinvestment of earnings of certain subsidiaries outside the U.S.</t>
    </r>
  </si>
  <si>
    <t>U.S. equity options</t>
  </si>
  <si>
    <t>Nasdaq BX Options matched market share</t>
  </si>
  <si>
    <t>Nasdaq ISE Options matched market share</t>
  </si>
  <si>
    <t>Nasdaq GEMX Options matched market share</t>
  </si>
  <si>
    <t>Nasdaq MRX Options matched market share</t>
  </si>
  <si>
    <t>Nasdaq PHLX matched market share</t>
  </si>
  <si>
    <t>The Nasdaq Stock Market matched market share</t>
  </si>
  <si>
    <t>Nasdaq BX matched market share</t>
  </si>
  <si>
    <t>Nasdaq PSX matched market share</t>
  </si>
  <si>
    <t>Fixed Income</t>
  </si>
  <si>
    <t>Commodities</t>
  </si>
  <si>
    <t>The Nasdaq Stock Market</t>
  </si>
  <si>
    <t>Total new listings</t>
  </si>
  <si>
    <r>
      <t xml:space="preserve">The Nasdaq Stock Market </t>
    </r>
    <r>
      <rPr>
        <vertAlign val="superscript"/>
        <sz val="10"/>
        <color rgb="FF000000"/>
        <rFont val="Arial"/>
        <family val="2"/>
      </rPr>
      <t>(4)</t>
    </r>
  </si>
  <si>
    <r>
      <t xml:space="preserve">The Nasdaq Stock Market </t>
    </r>
    <r>
      <rPr>
        <vertAlign val="superscript"/>
        <sz val="10"/>
        <color rgb="FF000000"/>
        <rFont val="Arial"/>
        <family val="2"/>
      </rPr>
      <t>(6)</t>
    </r>
  </si>
  <si>
    <t>(1) Includes Finnish option contracts traded on Eurex.</t>
  </si>
  <si>
    <t xml:space="preserve">      Total net fixed income and commodities trading and clearing revenues</t>
  </si>
  <si>
    <t>Non-GAAP adjustments:</t>
  </si>
  <si>
    <t>Weighted-average diluted common shares outstanding for earnings per share:</t>
  </si>
  <si>
    <t>Total adjustments from non-GAAP net income above</t>
  </si>
  <si>
    <t>Total non-GAAP adjustments, net of tax</t>
  </si>
  <si>
    <r>
      <t xml:space="preserve">Excess tax benefits related to employee share-based compensation </t>
    </r>
    <r>
      <rPr>
        <vertAlign val="superscript"/>
        <sz val="10"/>
        <color rgb="FF000000"/>
        <rFont val="Arial"/>
        <family val="2"/>
      </rPr>
      <t>(6)</t>
    </r>
  </si>
  <si>
    <r>
      <t xml:space="preserve">Impact of newly enacted U.S. tax legislation </t>
    </r>
    <r>
      <rPr>
        <vertAlign val="superscript"/>
        <sz val="10"/>
        <rFont val="Arial"/>
        <family val="2"/>
      </rPr>
      <t>(5)</t>
    </r>
  </si>
  <si>
    <r>
      <t xml:space="preserve">Amortization expense of acquired intangible assets </t>
    </r>
    <r>
      <rPr>
        <vertAlign val="superscript"/>
        <sz val="10"/>
        <color rgb="FF000000"/>
        <rFont val="Arial"/>
        <family val="2"/>
      </rPr>
      <t>(1)</t>
    </r>
  </si>
  <si>
    <r>
      <t xml:space="preserve">Merger and strategic initiatives </t>
    </r>
    <r>
      <rPr>
        <vertAlign val="superscript"/>
        <sz val="10"/>
        <color rgb="FF000000"/>
        <rFont val="Arial"/>
        <family val="2"/>
      </rPr>
      <t>(2)</t>
    </r>
  </si>
  <si>
    <r>
      <t xml:space="preserve">Sublease loss reserve </t>
    </r>
    <r>
      <rPr>
        <vertAlign val="superscript"/>
        <sz val="10"/>
        <color rgb="FF000000"/>
        <rFont val="Arial"/>
        <family val="2"/>
      </rPr>
      <t>(3)</t>
    </r>
  </si>
  <si>
    <t>Total non-GAAP adjustments</t>
  </si>
  <si>
    <r>
      <t xml:space="preserve">Non-GAAP adjustment to the income tax provision </t>
    </r>
    <r>
      <rPr>
        <vertAlign val="superscript"/>
        <sz val="10"/>
        <color rgb="FF000000"/>
        <rFont val="Arial"/>
        <family val="2"/>
      </rPr>
      <t>(4)</t>
    </r>
  </si>
  <si>
    <t>(2) For the three months ended March 31, 2018, merger and strategic initiatives expense is primarily related to costs associated with the sale of our Public Relations Solutions and Digital Media Services businesses within our Corporate Solutions business.  For the three months ended December 31, 2017, merger and strategic initiatives expense is primarily related to our acquisitions of eVestment, Inc. and International Securities Exchange, or ISE, as well as costs associated with sale of for our Public Relations Solutions and Digital Media Services businesses within our Corporate Solutions business.  For the three months ended March 31, 2017, merger and strategic initiatives expense primarily related to our acquisitions of ISE and Boardvantage, Inc.  Refer to the non-GAAP information section of the earnings release for further discussion on why we consider merger and strategic initiatives expense to be a non-GAAP adjustment.</t>
  </si>
  <si>
    <t>(2) For the three months ended March 31, 2018, merger and strategic initiatives expense is primarily related to costs associated with the sale of our Public Relations Solutions and Digital Media Services businesses within our Corporate Solutions business.  For the three months ended December 31, 2017, merger and strategic initiatives expense is primarily related to our acquisitions of eVestment, Inc. and ISE, as well as costs associated with the sale of our Public Relations Solutions and Digital Media Services businesses within our Corporate Solutions business.  For the three months ended March 31, 2017, merger and strategic initiatives expense primarily related to our acquisitions of ISE and Boardvantage, Inc. Refer to the non-GAAP information section of the earnings release for further discussion on why we consider merger and strategic initiatives expense to be a non-GAAP adjustment.</t>
  </si>
  <si>
    <t>(4) New listings include IPOs, including those completed on a best efforts basis, issuers that switched from other listing venues,closed-end funds and separately listed ETPs</t>
  </si>
  <si>
    <t>(5) The Tax Cuts &amp; Jobs Act was enacted on December 22, 2017. For the three months ended March 31, 2018, we recorded an increase to tax expense of $5 million, which reflects the reduced federal tax benefit associated with state unrecognized tax benefits. For the three months ended December 31, 2017 we recorded a decrease to tax expense of $89 million, which reflected the estimated impact associated with the enactment of this act. The decrease in tax expense primarily related to the remeasurement of our net U.S. deferred tax liability at the lower U.S. federal corporate income tax rate. The amounts referred above may be refined in the future as new information becomes available.</t>
  </si>
  <si>
    <t>(6) Excess tax benefits related to employee share-based compensation of $5 million for the three months ended March 31, 2018, $10 million for the three months ended December 31, 2017 and $23 million for the three months ended March 31, 2017 reflect the recognition of income tax effects of share-based awards when awards vest or are settled. Refer to the non-GAAP information section of the earnings release for further discussion on why we consider excess tax benefits related to employee share-based compensation to be a non-GAAP adjustment.</t>
  </si>
  <si>
    <t>Short-term debt</t>
  </si>
  <si>
    <t xml:space="preserve">     Total net equity derivative trading and clearing revenues</t>
  </si>
  <si>
    <t xml:space="preserve">      Transaction rebates </t>
  </si>
  <si>
    <t xml:space="preserve">      Brokerage, clearance and exchange fees </t>
  </si>
  <si>
    <r>
      <t xml:space="preserve">U.S. GAAP operating margin </t>
    </r>
    <r>
      <rPr>
        <b/>
        <vertAlign val="superscript"/>
        <sz val="10"/>
        <color rgb="FF000000"/>
        <rFont val="Arial"/>
        <family val="2"/>
      </rPr>
      <t>(4)</t>
    </r>
  </si>
  <si>
    <t>(6) Number of total listings on The Nasdaq Stock Market at period end, including 376 ETPs as of March 31, 2018, 373 as of December 31 2017 and 332 as of March 31, 2017.</t>
  </si>
  <si>
    <t>Average daily number of equity trades executed on Nasdaq's exchanges</t>
  </si>
  <si>
    <t>Total average daily volume of Nasdaq Nordic and Nasdaq Baltic fixed income contracts</t>
  </si>
  <si>
    <t>Number of licensed exchange traded products (ETPs)</t>
  </si>
  <si>
    <t>(2) Includes transactions executed on The Nasdaq Stock Market's, Nasdaq BX's and Nasdaq PSX's systems plus trades reported through the Financial Industry Regulatory Authority/Nasdaq Trade Reporting Facility.</t>
  </si>
  <si>
    <t xml:space="preserve">(3) For the three months ended March 31, 2018 and for the three months ended December 31, 2017, we established a sublease loss reserve on space we currently occupy due to excess capacity. </t>
  </si>
  <si>
    <t>Income before income taxes</t>
  </si>
  <si>
    <t>(9) Represents total contract value of orders signed that are yet to be recognized as revenue. Total order value for the three months ended March 31, 2017 and for the three months ended December 31, 2017 were restated as a result of the adoption of ASU 2014-09, "Revenue from Contracts with Customers".</t>
  </si>
  <si>
    <t>Net income attributable to Nasdaq</t>
  </si>
  <si>
    <t>Net income from unconsolidated investees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</si>
</sst>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_(&quot;$&quot;* \(#,##0.00\);_(&quot;$&quot;* &quot;-&quot;??_);_(@_)"/>
    <numFmt numFmtId="43" formatCode="_(* #,##0.00_);_(* \(#,##0.00\);_(* &quot;-&quot;??_);_(@_)"/>
    <numFmt numFmtId="164" formatCode="_(#,##0_);_(\(#,##0\);_(&quot;—&quot;_);_(@_)"/>
    <numFmt numFmtId="165" formatCode="mmmm\ d\,"/>
    <numFmt numFmtId="166" formatCode="yyyy"/>
    <numFmt numFmtId="167" formatCode="_(#,##0.00_);_(\(#,##0.00\);_(&quot;—&quot;_);_(@_)"/>
    <numFmt numFmtId="168" formatCode="_(#,##0.0_);_(\(#,##0.0\);_(&quot;—&quot;_);_(@_)"/>
    <numFmt numFmtId="169" formatCode="_(&quot;$&quot;* #,##0_);_(&quot;$&quot;* \(#,##0\);_(&quot;$&quot;* &quot;—&quot;_);_(@_)"/>
    <numFmt numFmtId="170" formatCode="_(&quot;$&quot;* #,##0.00_);_(&quot;$&quot;* \(#,##0.00\);_(&quot;$&quot;* &quot;—&quot;_);_(@_)"/>
    <numFmt numFmtId="171" formatCode="_(#,##0.##########_);_(\(#,##0.##########\);_(&quot;—&quot;_);_(@_)"/>
    <numFmt numFmtId="172" formatCode="#,##0_)%;\(#,##0\)%;&quot;—&quot;\%;_(@_)"/>
    <numFmt numFmtId="173" formatCode="#,##0.0_)%;\(#,##0.0\)%;&quot;—&quot;\%;_(@_)"/>
    <numFmt numFmtId="174" formatCode="#,##0.##########_)%;\(#,##0.##########\)%;&quot;—&quot;\%;_(@_)"/>
    <numFmt numFmtId="175" formatCode="_(#,##0.##########_)_%;_(\(#,##0.##########\)_%;_(&quot;—&quot;_);_(@_)"/>
    <numFmt numFmtId="176" formatCode="_(#,##0.0_)_%;_(\(#,##0.0\)_%;_(&quot;—&quot;_);_(@_)"/>
    <numFmt numFmtId="177" formatCode="_(#,##0.00_)_%;_(\(#,##0.00\)_%;_(&quot;—&quot;_);_(@_)"/>
    <numFmt numFmtId="178" formatCode="_(&quot;$&quot;* #,##0_)_%;_(&quot;$&quot;* \(#,##0\)_%;_(&quot;$&quot;* &quot;—&quot;_);_(@_)"/>
    <numFmt numFmtId="179" formatCode="General_)"/>
    <numFmt numFmtId="180" formatCode="_(* #,##0.0_);_(* \(#,##0.0\);_(* &quot;-&quot;??_);_(@_)"/>
    <numFmt numFmtId="181" formatCode="_(&quot;$&quot;* #,##0.0_);_(&quot;$&quot;* \(#,##0.0\);_(&quot;$&quot;* &quot;-&quot;??_);_(@_)"/>
    <numFmt numFmtId="182" formatCode="_(&quot;$&quot;* #,##0_);_(&quot;$&quot;* \(#,##0\);_(&quot;$&quot;* &quot;-&quot;??_);_(@_)"/>
    <numFmt numFmtId="183" formatCode="_(* #,##0_);_(* \(#,##0\);_(* &quot;-&quot;??_);_(@_)"/>
  </numFmts>
  <fonts count="56">
    <font>
      <sz val="10"/>
      <color rgb="FF000000"/>
      <name val="Times New Roman"/>
    </font>
    <font>
      <sz val="11"/>
      <color theme="1"/>
      <name val="Calibri"/>
      <family val="2"/>
      <scheme val="minor"/>
    </font>
    <font>
      <b/>
      <sz val="10"/>
      <color rgb="FF000000"/>
      <name val="Arial"/>
      <family val="2"/>
    </font>
    <font>
      <sz val="10"/>
      <color rgb="FF000000"/>
      <name val="Arial"/>
      <family val="2"/>
    </font>
    <font>
      <sz val="10"/>
      <color rgb="FF000000"/>
      <name val="Times New Roman"/>
      <family val="1"/>
    </font>
    <font>
      <sz val="10"/>
      <color rgb="FF00000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sz val="10"/>
      <name val="Arial"/>
      <family val="2"/>
    </font>
    <font>
      <vertAlign val="superscript"/>
      <sz val="10"/>
      <name val="Arial"/>
      <family val="2"/>
    </font>
    <font>
      <sz val="10"/>
      <color rgb="FFFF0000"/>
      <name val="Arial"/>
      <family val="2"/>
    </font>
    <font>
      <sz val="8"/>
      <name val="TimesNewRomanPS"/>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sz val="10"/>
      <name val="Arial Unicode MS"/>
      <family val="2"/>
    </font>
    <font>
      <sz val="11"/>
      <color indexed="9"/>
      <name val="Calibri"/>
      <family val="2"/>
    </font>
    <font>
      <sz val="10"/>
      <name val="Arial Unicode MS"/>
      <family val="2"/>
    </font>
    <font>
      <b/>
      <sz val="10"/>
      <name val="Arial"/>
      <family val="2"/>
    </font>
    <font>
      <b/>
      <vertAlign val="superscript"/>
      <sz val="10"/>
      <color rgb="FF000000"/>
      <name val="Arial"/>
      <family val="2"/>
    </font>
    <font>
      <sz val="10"/>
      <color rgb="FF000000"/>
      <name val="Times New Roman"/>
      <family val="1"/>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rgb="FFFFFFFF"/>
      </bottom>
      <diagonal/>
    </border>
  </borders>
  <cellStyleXfs count="335">
    <xf numFmtId="0" fontId="0" fillId="0" borderId="0"/>
    <xf numFmtId="0" fontId="4" fillId="0" borderId="0"/>
    <xf numFmtId="0" fontId="1" fillId="0" borderId="0"/>
    <xf numFmtId="179" fontId="13" fillId="0" borderId="0"/>
    <xf numFmtId="43" fontId="10" fillId="0" borderId="0" applyFont="0" applyFill="0" applyBorder="0" applyAlignment="0" applyProtection="0"/>
    <xf numFmtId="44" fontId="10"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3" borderId="0"/>
    <xf numFmtId="0" fontId="21" fillId="0" borderId="0"/>
    <xf numFmtId="0" fontId="18" fillId="2" borderId="0"/>
    <xf numFmtId="0" fontId="17" fillId="3"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3" borderId="0"/>
    <xf numFmtId="0" fontId="21" fillId="0" borderId="0"/>
    <xf numFmtId="0" fontId="18" fillId="2" borderId="0"/>
    <xf numFmtId="0" fontId="17" fillId="3"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3" borderId="0"/>
    <xf numFmtId="0" fontId="21" fillId="0" borderId="0"/>
    <xf numFmtId="0" fontId="18" fillId="2" borderId="0"/>
    <xf numFmtId="0" fontId="17" fillId="3"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179" fontId="13" fillId="0" borderId="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7" fontId="31" fillId="0" borderId="0" applyFont="0" applyBorder="0" applyAlignment="0"/>
    <xf numFmtId="0" fontId="32" fillId="0" borderId="10">
      <alignment horizontal="center"/>
    </xf>
    <xf numFmtId="3" fontId="30" fillId="0" borderId="0" applyFont="0" applyFill="0" applyBorder="0" applyAlignment="0" applyProtection="0"/>
    <xf numFmtId="0" fontId="30" fillId="5" borderId="0" applyNumberFormat="0" applyFont="0" applyBorder="0" applyAlignment="0" applyProtection="0"/>
    <xf numFmtId="9" fontId="13" fillId="0" borderId="0" applyFont="0" applyFill="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35" fillId="6" borderId="0" applyNumberFormat="0" applyBorder="0" applyAlignment="0" applyProtection="0"/>
    <xf numFmtId="0" fontId="36" fillId="4" borderId="11" applyNumberFormat="0" applyAlignment="0" applyProtection="0"/>
    <xf numFmtId="0" fontId="37" fillId="23" borderId="12" applyNumberFormat="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10" borderId="11" applyNumberFormat="0" applyAlignment="0" applyProtection="0"/>
    <xf numFmtId="0" fontId="44" fillId="0" borderId="16" applyNumberFormat="0" applyFill="0" applyAlignment="0" applyProtection="0"/>
    <xf numFmtId="0" fontId="45" fillId="24" borderId="0" applyNumberFormat="0" applyBorder="0" applyAlignment="0" applyProtection="0"/>
    <xf numFmtId="0" fontId="10" fillId="25" borderId="17" applyNumberFormat="0" applyFont="0" applyAlignment="0" applyProtection="0"/>
    <xf numFmtId="0" fontId="46" fillId="4" borderId="18" applyNumberFormat="0" applyAlignment="0" applyProtection="0"/>
    <xf numFmtId="0" fontId="47" fillId="0" borderId="0" applyNumberFormat="0" applyFill="0" applyBorder="0" applyAlignment="0" applyProtection="0"/>
    <xf numFmtId="0" fontId="48" fillId="0" borderId="19" applyNumberFormat="0" applyFill="0" applyAlignment="0" applyProtection="0"/>
    <xf numFmtId="0" fontId="49"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4" fillId="0" borderId="0"/>
    <xf numFmtId="0" fontId="10" fillId="0" borderId="0"/>
    <xf numFmtId="43" fontId="1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179" fontId="13" fillId="0" borderId="0"/>
    <xf numFmtId="0" fontId="10" fillId="0" borderId="0"/>
    <xf numFmtId="0" fontId="52" fillId="0" borderId="0"/>
    <xf numFmtId="0" fontId="52" fillId="0" borderId="0"/>
    <xf numFmtId="9" fontId="10"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4" fontId="55" fillId="0" borderId="0" applyFont="0" applyFill="0" applyBorder="0" applyAlignment="0" applyProtection="0"/>
  </cellStyleXfs>
  <cellXfs count="127">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left"/>
    </xf>
    <xf numFmtId="0" fontId="2" fillId="0" borderId="0" xfId="0" applyFont="1" applyAlignment="1">
      <alignment horizontal="center"/>
    </xf>
    <xf numFmtId="164" fontId="3" fillId="0" borderId="0" xfId="0" applyNumberFormat="1" applyFont="1" applyAlignment="1">
      <alignment horizontal="left"/>
    </xf>
    <xf numFmtId="0" fontId="2" fillId="0" borderId="2" xfId="0" applyFont="1" applyBorder="1" applyAlignment="1">
      <alignment horizontal="center" wrapText="1"/>
    </xf>
    <xf numFmtId="165" fontId="2" fillId="0" borderId="2" xfId="0" applyNumberFormat="1" applyFont="1" applyBorder="1" applyAlignment="1">
      <alignment horizontal="center"/>
    </xf>
    <xf numFmtId="166" fontId="2" fillId="0" borderId="1" xfId="0" applyNumberFormat="1" applyFont="1" applyBorder="1" applyAlignment="1">
      <alignment horizontal="center"/>
    </xf>
    <xf numFmtId="0" fontId="2" fillId="0" borderId="0" xfId="0" applyFont="1" applyAlignment="1">
      <alignment wrapText="1"/>
    </xf>
    <xf numFmtId="0" fontId="2" fillId="0" borderId="0" xfId="0" applyFont="1" applyAlignment="1">
      <alignment horizontal="left"/>
    </xf>
    <xf numFmtId="0" fontId="3" fillId="0" borderId="0" xfId="0" applyFont="1" applyAlignment="1">
      <alignment wrapText="1"/>
    </xf>
    <xf numFmtId="164" fontId="5" fillId="0" borderId="0" xfId="0" applyNumberFormat="1" applyFont="1" applyAlignment="1"/>
    <xf numFmtId="164" fontId="5" fillId="0" borderId="2" xfId="0" applyNumberFormat="1" applyFont="1" applyBorder="1" applyAlignment="1"/>
    <xf numFmtId="164" fontId="5" fillId="0" borderId="1" xfId="0" applyNumberFormat="1" applyFont="1" applyBorder="1" applyAlignment="1"/>
    <xf numFmtId="164" fontId="5" fillId="0" borderId="3" xfId="0" applyNumberFormat="1" applyFont="1" applyBorder="1" applyAlignment="1"/>
    <xf numFmtId="167" fontId="3" fillId="0" borderId="0" xfId="0" applyNumberFormat="1" applyFont="1" applyAlignment="1">
      <alignment horizontal="left"/>
    </xf>
    <xf numFmtId="168" fontId="5" fillId="0" borderId="0" xfId="0" applyNumberFormat="1" applyFont="1" applyAlignment="1"/>
    <xf numFmtId="168" fontId="5" fillId="0" borderId="0" xfId="0" applyNumberFormat="1" applyFont="1" applyAlignment="1"/>
    <xf numFmtId="0" fontId="2" fillId="0" borderId="2" xfId="0" applyFont="1" applyBorder="1" applyAlignment="1">
      <alignment horizontal="center"/>
    </xf>
    <xf numFmtId="169" fontId="5" fillId="0" borderId="0" xfId="0" applyNumberFormat="1" applyFont="1" applyAlignment="1"/>
    <xf numFmtId="164" fontId="5" fillId="0" borderId="0" xfId="0" applyNumberFormat="1" applyFont="1" applyAlignment="1"/>
    <xf numFmtId="164" fontId="5" fillId="0" borderId="1" xfId="0" applyNumberFormat="1" applyFont="1" applyBorder="1" applyAlignment="1"/>
    <xf numFmtId="169" fontId="5" fillId="0" borderId="4" xfId="0" applyNumberFormat="1" applyFont="1" applyBorder="1" applyAlignment="1"/>
    <xf numFmtId="165" fontId="2" fillId="0" borderId="0" xfId="0" applyNumberFormat="1" applyFont="1" applyAlignment="1">
      <alignment horizontal="center"/>
    </xf>
    <xf numFmtId="164" fontId="5" fillId="0" borderId="2" xfId="0" applyNumberFormat="1" applyFont="1" applyBorder="1" applyAlignment="1"/>
    <xf numFmtId="164" fontId="5" fillId="0" borderId="3" xfId="0" applyNumberFormat="1" applyFont="1" applyBorder="1" applyAlignment="1"/>
    <xf numFmtId="169" fontId="5" fillId="0" borderId="5" xfId="0" applyNumberFormat="1" applyFont="1" applyBorder="1" applyAlignment="1"/>
    <xf numFmtId="169" fontId="3" fillId="0" borderId="8" xfId="0" applyNumberFormat="1" applyFont="1" applyBorder="1" applyAlignment="1">
      <alignment horizontal="left"/>
    </xf>
    <xf numFmtId="0" fontId="3" fillId="0" borderId="8" xfId="0" applyFont="1" applyBorder="1" applyAlignment="1"/>
    <xf numFmtId="172" fontId="3" fillId="0" borderId="8" xfId="0" applyNumberFormat="1" applyFont="1" applyBorder="1" applyAlignment="1"/>
    <xf numFmtId="0" fontId="3" fillId="0" borderId="0" xfId="0" applyFont="1" applyAlignment="1">
      <alignment horizontal="left"/>
    </xf>
    <xf numFmtId="0" fontId="2" fillId="0" borderId="0" xfId="0" applyFont="1" applyAlignment="1">
      <alignment horizontal="center"/>
    </xf>
    <xf numFmtId="0" fontId="2" fillId="0" borderId="0" xfId="0" applyFont="1" applyAlignment="1">
      <alignment wrapText="1"/>
    </xf>
    <xf numFmtId="0" fontId="3" fillId="0" borderId="0" xfId="0" applyFont="1" applyAlignment="1">
      <alignment wrapText="1"/>
    </xf>
    <xf numFmtId="0" fontId="3" fillId="0" borderId="8" xfId="0" applyFont="1" applyBorder="1" applyAlignment="1">
      <alignment horizontal="left"/>
    </xf>
    <xf numFmtId="169" fontId="3" fillId="0" borderId="0" xfId="0" applyNumberFormat="1" applyFont="1" applyAlignment="1"/>
    <xf numFmtId="164" fontId="3" fillId="0" borderId="0" xfId="0" applyNumberFormat="1" applyFont="1" applyAlignment="1"/>
    <xf numFmtId="164" fontId="3" fillId="0" borderId="2" xfId="0" applyNumberFormat="1" applyFont="1" applyBorder="1" applyAlignment="1"/>
    <xf numFmtId="164" fontId="3" fillId="0" borderId="1" xfId="0" applyNumberFormat="1" applyFont="1" applyBorder="1" applyAlignment="1"/>
    <xf numFmtId="169" fontId="3" fillId="0" borderId="4" xfId="0" applyNumberFormat="1" applyFont="1" applyBorder="1" applyAlignment="1"/>
    <xf numFmtId="169" fontId="3" fillId="0" borderId="4" xfId="0" applyNumberFormat="1" applyFont="1" applyBorder="1" applyAlignment="1">
      <alignment wrapText="1"/>
    </xf>
    <xf numFmtId="170" fontId="3" fillId="0" borderId="0" xfId="0" applyNumberFormat="1" applyFont="1" applyAlignment="1"/>
    <xf numFmtId="167" fontId="3" fillId="0" borderId="1" xfId="0" applyNumberFormat="1" applyFont="1" applyBorder="1" applyAlignment="1"/>
    <xf numFmtId="170" fontId="3" fillId="0" borderId="4" xfId="0" applyNumberFormat="1" applyFont="1" applyBorder="1" applyAlignment="1"/>
    <xf numFmtId="168" fontId="3" fillId="0" borderId="0" xfId="0" applyNumberFormat="1" applyFont="1" applyAlignment="1"/>
    <xf numFmtId="171" fontId="3" fillId="0" borderId="0" xfId="0" applyNumberFormat="1" applyFont="1" applyAlignment="1"/>
    <xf numFmtId="164" fontId="3" fillId="0" borderId="3" xfId="0" applyNumberFormat="1" applyFont="1" applyBorder="1" applyAlignment="1"/>
    <xf numFmtId="169" fontId="3" fillId="0" borderId="8" xfId="0" applyNumberFormat="1" applyFont="1" applyBorder="1" applyAlignment="1"/>
    <xf numFmtId="167" fontId="3" fillId="0" borderId="1" xfId="0" applyNumberFormat="1" applyFont="1" applyFill="1" applyBorder="1" applyAlignment="1"/>
    <xf numFmtId="0" fontId="2" fillId="0" borderId="0" xfId="0" applyFont="1" applyAlignment="1">
      <alignment wrapText="1"/>
    </xf>
    <xf numFmtId="180" fontId="10" fillId="0" borderId="0" xfId="4" applyNumberFormat="1" applyFont="1" applyFill="1" applyAlignment="1">
      <alignment horizontal="left"/>
    </xf>
    <xf numFmtId="179" fontId="53" fillId="0" borderId="0" xfId="3" applyFont="1" applyFill="1" applyBorder="1" applyAlignment="1"/>
    <xf numFmtId="0" fontId="53" fillId="0" borderId="0" xfId="4" applyNumberFormat="1" applyFont="1" applyFill="1" applyAlignment="1">
      <alignment horizontal="left" indent="2"/>
    </xf>
    <xf numFmtId="180" fontId="10" fillId="26" borderId="0" xfId="4" applyNumberFormat="1" applyFont="1" applyFill="1" applyAlignment="1">
      <alignment horizontal="left"/>
    </xf>
    <xf numFmtId="0" fontId="53" fillId="26" borderId="0" xfId="4" applyNumberFormat="1" applyFont="1" applyFill="1" applyAlignment="1">
      <alignment horizontal="left" indent="2"/>
    </xf>
    <xf numFmtId="0" fontId="2" fillId="0" borderId="8" xfId="0" applyFont="1" applyBorder="1" applyAlignment="1">
      <alignment wrapText="1"/>
    </xf>
    <xf numFmtId="0" fontId="53" fillId="26" borderId="0" xfId="4" applyNumberFormat="1" applyFont="1" applyFill="1" applyAlignment="1">
      <alignment horizontal="left"/>
    </xf>
    <xf numFmtId="0" fontId="2" fillId="0" borderId="1" xfId="0" applyNumberFormat="1" applyFont="1" applyBorder="1" applyAlignment="1">
      <alignment horizontal="center" wrapText="1"/>
    </xf>
    <xf numFmtId="0" fontId="3" fillId="0" borderId="0" xfId="0" applyFont="1" applyAlignment="1"/>
    <xf numFmtId="44" fontId="5" fillId="0" borderId="4" xfId="334" applyFont="1" applyBorder="1" applyAlignment="1"/>
    <xf numFmtId="182" fontId="5" fillId="0" borderId="4" xfId="334" applyNumberFormat="1" applyFont="1" applyBorder="1" applyAlignment="1"/>
    <xf numFmtId="182" fontId="5" fillId="0" borderId="0" xfId="334" applyNumberFormat="1" applyFont="1" applyAlignment="1"/>
    <xf numFmtId="0" fontId="2" fillId="0" borderId="0" xfId="0" applyFont="1" applyAlignment="1">
      <alignment horizontal="left" wrapText="1" indent="1"/>
    </xf>
    <xf numFmtId="0" fontId="2" fillId="0" borderId="0" xfId="0" applyFont="1" applyAlignment="1">
      <alignment horizontal="left" wrapText="1"/>
    </xf>
    <xf numFmtId="0" fontId="3" fillId="0" borderId="0" xfId="0" applyFont="1" applyAlignment="1">
      <alignment horizontal="left" wrapText="1" indent="1"/>
    </xf>
    <xf numFmtId="0" fontId="10" fillId="0" borderId="0" xfId="0" applyFont="1" applyAlignment="1">
      <alignment horizontal="left" wrapText="1" indent="1"/>
    </xf>
    <xf numFmtId="0" fontId="3" fillId="0" borderId="0" xfId="0" applyFont="1" applyFill="1" applyAlignment="1">
      <alignment horizontal="left" wrapText="1" indent="1"/>
    </xf>
    <xf numFmtId="0" fontId="3" fillId="0" borderId="8" xfId="0" applyFont="1" applyBorder="1" applyAlignment="1">
      <alignment horizontal="left" vertical="top"/>
    </xf>
    <xf numFmtId="0" fontId="3" fillId="0" borderId="0" xfId="0" applyFont="1" applyAlignment="1">
      <alignment vertical="top" wrapText="1"/>
    </xf>
    <xf numFmtId="0" fontId="2" fillId="0" borderId="2" xfId="1" applyFont="1" applyFill="1" applyBorder="1" applyAlignment="1">
      <alignment horizontal="center" wrapText="1"/>
    </xf>
    <xf numFmtId="0" fontId="2" fillId="0" borderId="0" xfId="1" applyFont="1" applyFill="1" applyAlignment="1">
      <alignment horizontal="center"/>
    </xf>
    <xf numFmtId="165" fontId="2" fillId="0" borderId="2" xfId="1" applyNumberFormat="1" applyFont="1" applyFill="1" applyBorder="1" applyAlignment="1">
      <alignment horizontal="center"/>
    </xf>
    <xf numFmtId="0" fontId="2" fillId="0" borderId="1" xfId="1" applyNumberFormat="1" applyFont="1" applyFill="1" applyBorder="1" applyAlignment="1">
      <alignment horizontal="center" wrapText="1"/>
    </xf>
    <xf numFmtId="166" fontId="2" fillId="0" borderId="1" xfId="1" applyNumberFormat="1" applyFont="1" applyFill="1" applyBorder="1" applyAlignment="1">
      <alignment horizontal="center"/>
    </xf>
    <xf numFmtId="0" fontId="2" fillId="0" borderId="0" xfId="1" applyFont="1" applyFill="1" applyAlignment="1">
      <alignment wrapText="1"/>
    </xf>
    <xf numFmtId="0" fontId="7" fillId="0" borderId="0" xfId="1" applyFont="1" applyFill="1" applyAlignment="1">
      <alignment wrapText="1"/>
    </xf>
    <xf numFmtId="0" fontId="3" fillId="0" borderId="0" xfId="1" applyFont="1" applyFill="1" applyAlignment="1">
      <alignment wrapText="1"/>
    </xf>
    <xf numFmtId="175" fontId="3" fillId="0" borderId="0" xfId="1" applyNumberFormat="1" applyFont="1" applyFill="1" applyAlignment="1"/>
    <xf numFmtId="176" fontId="3" fillId="0" borderId="0" xfId="1" applyNumberFormat="1" applyFont="1" applyFill="1" applyAlignment="1"/>
    <xf numFmtId="173" fontId="3" fillId="0" borderId="0" xfId="1" applyNumberFormat="1" applyFont="1" applyFill="1" applyAlignment="1"/>
    <xf numFmtId="174" fontId="3" fillId="0" borderId="0" xfId="1" applyNumberFormat="1" applyFont="1" applyFill="1" applyAlignment="1"/>
    <xf numFmtId="174" fontId="3" fillId="0" borderId="1" xfId="1" applyNumberFormat="1" applyFont="1" applyFill="1" applyBorder="1" applyAlignment="1"/>
    <xf numFmtId="173" fontId="3" fillId="0" borderId="2" xfId="1" applyNumberFormat="1" applyFont="1" applyFill="1" applyBorder="1" applyAlignment="1"/>
    <xf numFmtId="183" fontId="3" fillId="0" borderId="0" xfId="333" applyNumberFormat="1" applyFont="1" applyFill="1" applyAlignment="1"/>
    <xf numFmtId="183" fontId="3" fillId="0" borderId="0" xfId="333" applyNumberFormat="1" applyFont="1" applyFill="1" applyAlignment="1">
      <alignment horizontal="left"/>
    </xf>
    <xf numFmtId="177" fontId="3" fillId="0" borderId="0" xfId="1" applyNumberFormat="1" applyFont="1" applyFill="1" applyAlignment="1"/>
    <xf numFmtId="173" fontId="3" fillId="0" borderId="1" xfId="1" applyNumberFormat="1" applyFont="1" applyFill="1" applyBorder="1" applyAlignment="1"/>
    <xf numFmtId="181" fontId="3" fillId="0" borderId="0" xfId="334" applyNumberFormat="1" applyFont="1" applyFill="1" applyAlignment="1"/>
    <xf numFmtId="181" fontId="3" fillId="0" borderId="0" xfId="1" applyNumberFormat="1" applyFont="1" applyFill="1" applyAlignment="1">
      <alignment horizontal="left"/>
    </xf>
    <xf numFmtId="182" fontId="3" fillId="0" borderId="0" xfId="334" applyNumberFormat="1" applyFont="1" applyFill="1" applyAlignment="1"/>
    <xf numFmtId="178" fontId="3" fillId="0" borderId="0" xfId="1" applyNumberFormat="1" applyFont="1" applyFill="1" applyAlignment="1"/>
    <xf numFmtId="0" fontId="4" fillId="0" borderId="0" xfId="1" applyFill="1" applyAlignment="1">
      <alignment wrapText="1"/>
    </xf>
    <xf numFmtId="0" fontId="3" fillId="0" borderId="0" xfId="1" applyFont="1" applyFill="1" applyAlignment="1">
      <alignment horizontal="left"/>
    </xf>
    <xf numFmtId="0" fontId="0" fillId="0" borderId="0" xfId="0" applyAlignment="1">
      <alignment wrapText="1"/>
    </xf>
    <xf numFmtId="0" fontId="3"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3" fillId="0" borderId="0" xfId="0" applyFont="1" applyAlignment="1">
      <alignment horizontal="left"/>
    </xf>
    <xf numFmtId="0" fontId="2" fillId="0" borderId="1" xfId="0" applyFont="1" applyBorder="1" applyAlignment="1">
      <alignment horizontal="center" wrapText="1"/>
    </xf>
    <xf numFmtId="0" fontId="4" fillId="0" borderId="1" xfId="0" applyFont="1" applyBorder="1" applyAlignment="1">
      <alignment horizontal="left"/>
    </xf>
    <xf numFmtId="0" fontId="2" fillId="0" borderId="0" xfId="0" applyFont="1" applyAlignment="1">
      <alignment wrapText="1"/>
    </xf>
    <xf numFmtId="0" fontId="3" fillId="0" borderId="0" xfId="0" applyFont="1" applyAlignment="1">
      <alignment wrapText="1"/>
    </xf>
    <xf numFmtId="0" fontId="3" fillId="0" borderId="6" xfId="0" applyFont="1" applyBorder="1" applyAlignment="1">
      <alignment horizontal="left"/>
    </xf>
    <xf numFmtId="0" fontId="3" fillId="0" borderId="7" xfId="0" applyFont="1" applyBorder="1" applyAlignment="1">
      <alignment horizontal="left"/>
    </xf>
    <xf numFmtId="0" fontId="3" fillId="0" borderId="0" xfId="0" applyFont="1" applyFill="1" applyAlignment="1">
      <alignment horizontal="left" vertical="top"/>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3" fillId="0" borderId="1" xfId="0" applyFont="1" applyBorder="1" applyAlignment="1">
      <alignment horizontal="left"/>
    </xf>
    <xf numFmtId="0" fontId="3" fillId="0" borderId="6" xfId="0" applyFont="1" applyBorder="1" applyAlignment="1">
      <alignmen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0" xfId="0" applyFont="1" applyFill="1" applyBorder="1" applyAlignment="1">
      <alignment vertical="top" wrapText="1"/>
    </xf>
    <xf numFmtId="0" fontId="3" fillId="0" borderId="20" xfId="0" applyFont="1" applyFill="1" applyBorder="1" applyAlignment="1">
      <alignment horizontal="left" vertical="top"/>
    </xf>
    <xf numFmtId="0" fontId="3" fillId="0" borderId="8" xfId="0" applyFont="1" applyBorder="1" applyAlignment="1">
      <alignment vertical="top" wrapText="1"/>
    </xf>
    <xf numFmtId="0" fontId="3" fillId="0" borderId="8" xfId="0" applyFont="1" applyBorder="1" applyAlignment="1">
      <alignment horizontal="left"/>
    </xf>
    <xf numFmtId="0" fontId="4" fillId="0" borderId="9" xfId="0" applyFont="1" applyBorder="1" applyAlignment="1">
      <alignment horizontal="left"/>
    </xf>
    <xf numFmtId="0" fontId="8" fillId="0" borderId="0" xfId="0" applyFont="1" applyFill="1" applyAlignment="1">
      <alignment wrapText="1"/>
    </xf>
    <xf numFmtId="0" fontId="0" fillId="0" borderId="0" xfId="0" applyFill="1" applyAlignment="1">
      <alignment wrapText="1"/>
    </xf>
    <xf numFmtId="0" fontId="3" fillId="0" borderId="0" xfId="0" applyFont="1" applyFill="1" applyAlignment="1">
      <alignment horizontal="left"/>
    </xf>
    <xf numFmtId="0" fontId="2" fillId="0" borderId="0" xfId="1" applyFont="1" applyFill="1" applyAlignment="1">
      <alignment horizontal="center" wrapText="1"/>
    </xf>
    <xf numFmtId="0" fontId="4" fillId="0" borderId="0" xfId="1" applyFill="1" applyAlignment="1">
      <alignment wrapText="1"/>
    </xf>
    <xf numFmtId="0" fontId="3" fillId="0" borderId="0" xfId="1" applyFont="1" applyFill="1" applyAlignment="1">
      <alignment horizontal="left"/>
    </xf>
    <xf numFmtId="0" fontId="2" fillId="0" borderId="1" xfId="1" applyFont="1" applyFill="1" applyBorder="1" applyAlignment="1">
      <alignment horizontal="center" wrapText="1"/>
    </xf>
    <xf numFmtId="0" fontId="3" fillId="0" borderId="1" xfId="1" applyFont="1" applyFill="1" applyBorder="1" applyAlignment="1">
      <alignment horizontal="left"/>
    </xf>
    <xf numFmtId="0" fontId="6" fillId="0" borderId="0" xfId="1" applyFont="1" applyFill="1" applyAlignment="1">
      <alignment wrapText="1"/>
    </xf>
  </cellXfs>
  <cellStyles count="335">
    <cellStyle name="%" xfId="6"/>
    <cellStyle name="% 2" xfId="313"/>
    <cellStyle name="% 3" xfId="314"/>
    <cellStyle name="%_Book2" xfId="7"/>
    <cellStyle name="%_Book3" xfId="8"/>
    <cellStyle name="%_Book4" xfId="9"/>
    <cellStyle name="%_Book6" xfId="10"/>
    <cellStyle name="%_Book8" xfId="11"/>
    <cellStyle name="%_Fusion Reconciliation - Dec 2009" xfId="12"/>
    <cellStyle name="%_Fusion Reconciliation - Sept 2009" xfId="13"/>
    <cellStyle name="%_Non gaap" xfId="14"/>
    <cellStyle name="%_Non- GAAP rec whole &amp;mill" xfId="15"/>
    <cellStyle name="%_Other NR detail" xfId="16"/>
    <cellStyle name="_Rid_1_al" xfId="17"/>
    <cellStyle name="_Rid_1_at" xfId="18"/>
    <cellStyle name="_Rid_1_cf" xfId="19"/>
    <cellStyle name="_Rid_1_cl" xfId="20"/>
    <cellStyle name="_Rid_1_cs" xfId="21"/>
    <cellStyle name="_Rid_1_ct" xfId="22"/>
    <cellStyle name="_Rid_1_cv" xfId="23"/>
    <cellStyle name="_Rid_1_dm" xfId="24"/>
    <cellStyle name="_Rid_1_dm_Non gaap PR" xfId="25"/>
    <cellStyle name="_Rid_1_dm_non-GAAP reconciliation operating" xfId="26"/>
    <cellStyle name="_Rid_1_dm_PF detailed Revenue" xfId="27"/>
    <cellStyle name="_Rid_1_dm_PF Non-GAAP ER to Vince" xfId="28"/>
    <cellStyle name="_Rid_1_dm_Press Release FS" xfId="29"/>
    <cellStyle name="_Rid_1_dm_Q2 2008 Board Book" xfId="30"/>
    <cellStyle name="_Rid_1_dm_Rider A" xfId="31"/>
    <cellStyle name="_Rid_1_fp" xfId="32"/>
    <cellStyle name="_Rid_1_ft" xfId="33"/>
    <cellStyle name="_Rid_1_hl" xfId="34"/>
    <cellStyle name="_Rid_1_hv" xfId="35"/>
    <cellStyle name="_Rid_1_hy" xfId="36"/>
    <cellStyle name="_Rid_1_hy_Non gaap PR" xfId="37"/>
    <cellStyle name="_Rid_1_hy_non-GAAP reconciliation operating" xfId="38"/>
    <cellStyle name="_Rid_1_hy_PF detailed Revenue" xfId="39"/>
    <cellStyle name="_Rid_1_hy_PF Non-GAAP ER to Vince" xfId="40"/>
    <cellStyle name="_Rid_1_hy_Press Release FS" xfId="41"/>
    <cellStyle name="_Rid_1_hy_Q2 2008 Board Book" xfId="42"/>
    <cellStyle name="_Rid_1_hy_Rider A" xfId="43"/>
    <cellStyle name="_Rid_1_if" xfId="44"/>
    <cellStyle name="_Rid_1_ih" xfId="45"/>
    <cellStyle name="_Rid_1_il" xfId="46"/>
    <cellStyle name="_Rid_1_is" xfId="47"/>
    <cellStyle name="_Rid_1_iv" xfId="48"/>
    <cellStyle name="_Rid_1_lg" xfId="49"/>
    <cellStyle name="_Rid_1_lm" xfId="50"/>
    <cellStyle name="_Rid_1_ls" xfId="51"/>
    <cellStyle name="_Rid_1_lt" xfId="52"/>
    <cellStyle name="_Rid_1_lx" xfId="53"/>
    <cellStyle name="_Rid_1_ml" xfId="54"/>
    <cellStyle name="_Rid_1_mv" xfId="55"/>
    <cellStyle name="_Rid_1_nl" xfId="56"/>
    <cellStyle name="_Rid_1_nv" xfId="57"/>
    <cellStyle name="_Rid_1_of" xfId="58"/>
    <cellStyle name="_Rid_1_oh" xfId="59"/>
    <cellStyle name="_Rid_1_ol" xfId="60"/>
    <cellStyle name="_Rid_1_os" xfId="61"/>
    <cellStyle name="_Rid_1_ov" xfId="62"/>
    <cellStyle name="_Rid_1_s0" xfId="63"/>
    <cellStyle name="_Rid_1_s1" xfId="64"/>
    <cellStyle name="_Rid_1_s10" xfId="65"/>
    <cellStyle name="_Rid_1_s11" xfId="66"/>
    <cellStyle name="_Rid_1_s12" xfId="67"/>
    <cellStyle name="_Rid_1_s13" xfId="68"/>
    <cellStyle name="_Rid_1_s2" xfId="69"/>
    <cellStyle name="_Rid_1_s3" xfId="70"/>
    <cellStyle name="_Rid_1_s4" xfId="71"/>
    <cellStyle name="_Rid_1_s5" xfId="72"/>
    <cellStyle name="_Rid_1_s6" xfId="73"/>
    <cellStyle name="_Rid_1_s7" xfId="74"/>
    <cellStyle name="_Rid_1_s8" xfId="75"/>
    <cellStyle name="_Rid_1_s9" xfId="76"/>
    <cellStyle name="_Rid_1_sf" xfId="77"/>
    <cellStyle name="_Rid_1_sg" xfId="78"/>
    <cellStyle name="_Rid_1_sh" xfId="79"/>
    <cellStyle name="_Rid_1_sk" xfId="80"/>
    <cellStyle name="_Rid_1_sl" xfId="81"/>
    <cellStyle name="_Rid_1_so" xfId="82"/>
    <cellStyle name="_Rid_1_sp" xfId="83"/>
    <cellStyle name="_Rid_1_ss" xfId="84"/>
    <cellStyle name="_Rid_1_sv" xfId="85"/>
    <cellStyle name="_Rid_1_ta" xfId="86"/>
    <cellStyle name="_Rid_1_ts" xfId="87"/>
    <cellStyle name="_Rid_1_xl" xfId="88"/>
    <cellStyle name="_Rid_1_xm" xfId="89"/>
    <cellStyle name="_Rid_1_xt" xfId="90"/>
    <cellStyle name="_Rid_1_xv" xfId="91"/>
    <cellStyle name="_Rid_2_al" xfId="92"/>
    <cellStyle name="_Rid_2_at" xfId="93"/>
    <cellStyle name="_Rid_2_cf" xfId="94"/>
    <cellStyle name="_Rid_2_cl" xfId="95"/>
    <cellStyle name="_Rid_2_cs" xfId="96"/>
    <cellStyle name="_Rid_2_ct" xfId="97"/>
    <cellStyle name="_Rid_2_cv" xfId="98"/>
    <cellStyle name="_Rid_2_dm" xfId="99"/>
    <cellStyle name="_Rid_2_dm_Non gaap PR" xfId="100"/>
    <cellStyle name="_Rid_2_dm_non-GAAP reconciliation operating" xfId="101"/>
    <cellStyle name="_Rid_2_dm_PF detailed Revenue" xfId="102"/>
    <cellStyle name="_Rid_2_dm_PF Non-GAAP ER to Vince" xfId="103"/>
    <cellStyle name="_Rid_2_dm_Press Release FS" xfId="104"/>
    <cellStyle name="_Rid_2_dm_Q2 2008 Board Book" xfId="105"/>
    <cellStyle name="_Rid_2_dm_Rider A" xfId="106"/>
    <cellStyle name="_Rid_2_fp" xfId="107"/>
    <cellStyle name="_Rid_2_ft" xfId="108"/>
    <cellStyle name="_Rid_2_hl" xfId="109"/>
    <cellStyle name="_Rid_2_hv" xfId="110"/>
    <cellStyle name="_Rid_2_hy" xfId="111"/>
    <cellStyle name="_Rid_2_hy_Non gaap PR" xfId="112"/>
    <cellStyle name="_Rid_2_hy_non-GAAP reconciliation operating" xfId="113"/>
    <cellStyle name="_Rid_2_hy_PF detailed Revenue" xfId="114"/>
    <cellStyle name="_Rid_2_hy_PF Non-GAAP ER to Vince" xfId="115"/>
    <cellStyle name="_Rid_2_hy_Press Release FS" xfId="116"/>
    <cellStyle name="_Rid_2_hy_Q2 2008 Board Book" xfId="117"/>
    <cellStyle name="_Rid_2_hy_Rider A" xfId="118"/>
    <cellStyle name="_Rid_2_if" xfId="119"/>
    <cellStyle name="_Rid_2_ih" xfId="120"/>
    <cellStyle name="_Rid_2_il" xfId="121"/>
    <cellStyle name="_Rid_2_is" xfId="122"/>
    <cellStyle name="_Rid_2_iv" xfId="123"/>
    <cellStyle name="_Rid_2_lg" xfId="124"/>
    <cellStyle name="_Rid_2_lm" xfId="125"/>
    <cellStyle name="_Rid_2_ls" xfId="126"/>
    <cellStyle name="_Rid_2_lt" xfId="127"/>
    <cellStyle name="_Rid_2_lx" xfId="128"/>
    <cellStyle name="_Rid_2_ml" xfId="129"/>
    <cellStyle name="_Rid_2_mv" xfId="130"/>
    <cellStyle name="_Rid_2_nl" xfId="131"/>
    <cellStyle name="_Rid_2_nv" xfId="132"/>
    <cellStyle name="_Rid_2_of" xfId="133"/>
    <cellStyle name="_Rid_2_oh" xfId="134"/>
    <cellStyle name="_Rid_2_ol" xfId="135"/>
    <cellStyle name="_Rid_2_os" xfId="136"/>
    <cellStyle name="_Rid_2_ov" xfId="137"/>
    <cellStyle name="_Rid_2_s0" xfId="138"/>
    <cellStyle name="_Rid_2_s1" xfId="139"/>
    <cellStyle name="_Rid_2_s10" xfId="140"/>
    <cellStyle name="_Rid_2_s11" xfId="141"/>
    <cellStyle name="_Rid_2_s12" xfId="142"/>
    <cellStyle name="_Rid_2_s2" xfId="143"/>
    <cellStyle name="_Rid_2_s3" xfId="144"/>
    <cellStyle name="_Rid_2_s4" xfId="145"/>
    <cellStyle name="_Rid_2_s5" xfId="146"/>
    <cellStyle name="_Rid_2_s6" xfId="147"/>
    <cellStyle name="_Rid_2_s7" xfId="148"/>
    <cellStyle name="_Rid_2_s8" xfId="149"/>
    <cellStyle name="_Rid_2_s9" xfId="150"/>
    <cellStyle name="_Rid_2_sf" xfId="151"/>
    <cellStyle name="_Rid_2_sg" xfId="152"/>
    <cellStyle name="_Rid_2_sh" xfId="153"/>
    <cellStyle name="_Rid_2_sk" xfId="154"/>
    <cellStyle name="_Rid_2_sl" xfId="155"/>
    <cellStyle name="_Rid_2_so" xfId="156"/>
    <cellStyle name="_Rid_2_sp" xfId="157"/>
    <cellStyle name="_Rid_2_ss" xfId="158"/>
    <cellStyle name="_Rid_2_sv" xfId="159"/>
    <cellStyle name="_Rid_2_ta" xfId="160"/>
    <cellStyle name="_Rid_2_ts" xfId="161"/>
    <cellStyle name="_Rid_2_xl" xfId="162"/>
    <cellStyle name="_Rid_2_xm" xfId="163"/>
    <cellStyle name="_Rid_2_xt" xfId="164"/>
    <cellStyle name="_Rid_2_xv" xfId="165"/>
    <cellStyle name="_Rid_3_al" xfId="166"/>
    <cellStyle name="_Rid_3_at" xfId="167"/>
    <cellStyle name="_Rid_3_cf" xfId="168"/>
    <cellStyle name="_Rid_3_cl" xfId="169"/>
    <cellStyle name="_Rid_3_cs" xfId="170"/>
    <cellStyle name="_Rid_3_ct" xfId="171"/>
    <cellStyle name="_Rid_3_cv" xfId="172"/>
    <cellStyle name="_Rid_3_dm" xfId="173"/>
    <cellStyle name="_Rid_3_dm_Non gaap PR" xfId="174"/>
    <cellStyle name="_Rid_3_dm_non-GAAP reconciliation operating" xfId="175"/>
    <cellStyle name="_Rid_3_dm_PF detailed Revenue" xfId="176"/>
    <cellStyle name="_Rid_3_dm_PF Non-GAAP ER to Vince" xfId="177"/>
    <cellStyle name="_Rid_3_dm_Press Release FS" xfId="178"/>
    <cellStyle name="_Rid_3_dm_Q2 2008 Board Book" xfId="179"/>
    <cellStyle name="_Rid_3_dm_Rider A" xfId="180"/>
    <cellStyle name="_Rid_3_fp" xfId="181"/>
    <cellStyle name="_Rid_3_ft" xfId="182"/>
    <cellStyle name="_Rid_3_hl" xfId="183"/>
    <cellStyle name="_Rid_3_hv" xfId="184"/>
    <cellStyle name="_Rid_3_hy" xfId="185"/>
    <cellStyle name="_Rid_3_hy_Non gaap PR" xfId="186"/>
    <cellStyle name="_Rid_3_hy_non-GAAP reconciliation operating" xfId="187"/>
    <cellStyle name="_Rid_3_hy_PF detailed Revenue" xfId="188"/>
    <cellStyle name="_Rid_3_hy_PF Non-GAAP ER to Vince" xfId="189"/>
    <cellStyle name="_Rid_3_hy_Press Release FS" xfId="190"/>
    <cellStyle name="_Rid_3_hy_Q2 2008 Board Book" xfId="191"/>
    <cellStyle name="_Rid_3_hy_Rider A" xfId="192"/>
    <cellStyle name="_Rid_3_if" xfId="193"/>
    <cellStyle name="_Rid_3_ih" xfId="194"/>
    <cellStyle name="_Rid_3_il" xfId="195"/>
    <cellStyle name="_Rid_3_is" xfId="196"/>
    <cellStyle name="_Rid_3_iv" xfId="197"/>
    <cellStyle name="_Rid_3_lg" xfId="198"/>
    <cellStyle name="_Rid_3_lm" xfId="199"/>
    <cellStyle name="_Rid_3_ls" xfId="200"/>
    <cellStyle name="_Rid_3_lt" xfId="201"/>
    <cellStyle name="_Rid_3_lx" xfId="202"/>
    <cellStyle name="_Rid_3_ml" xfId="203"/>
    <cellStyle name="_Rid_3_mv" xfId="204"/>
    <cellStyle name="_Rid_3_nl" xfId="205"/>
    <cellStyle name="_Rid_3_nv" xfId="206"/>
    <cellStyle name="_Rid_3_of" xfId="207"/>
    <cellStyle name="_Rid_3_oh" xfId="208"/>
    <cellStyle name="_Rid_3_ol" xfId="209"/>
    <cellStyle name="_Rid_3_os" xfId="210"/>
    <cellStyle name="_Rid_3_ov" xfId="211"/>
    <cellStyle name="_Rid_3_s0" xfId="212"/>
    <cellStyle name="_Rid_3_s1" xfId="213"/>
    <cellStyle name="_Rid_3_s10" xfId="214"/>
    <cellStyle name="_Rid_3_s11" xfId="215"/>
    <cellStyle name="_Rid_3_s12" xfId="216"/>
    <cellStyle name="_Rid_3_s13" xfId="217"/>
    <cellStyle name="_Rid_3_s14" xfId="218"/>
    <cellStyle name="_Rid_3_s15" xfId="219"/>
    <cellStyle name="_Rid_3_s16" xfId="220"/>
    <cellStyle name="_Rid_3_s17" xfId="221"/>
    <cellStyle name="_Rid_3_s18" xfId="222"/>
    <cellStyle name="_Rid_3_s19" xfId="223"/>
    <cellStyle name="_Rid_3_s2" xfId="224"/>
    <cellStyle name="_Rid_3_s20" xfId="225"/>
    <cellStyle name="_Rid_3_s21" xfId="226"/>
    <cellStyle name="_Rid_3_s22" xfId="227"/>
    <cellStyle name="_Rid_3_s23" xfId="228"/>
    <cellStyle name="_Rid_3_s24" xfId="229"/>
    <cellStyle name="_Rid_3_s3" xfId="230"/>
    <cellStyle name="_Rid_3_s4" xfId="231"/>
    <cellStyle name="_Rid_3_s5" xfId="232"/>
    <cellStyle name="_Rid_3_s6" xfId="233"/>
    <cellStyle name="_Rid_3_s7" xfId="234"/>
    <cellStyle name="_Rid_3_s8" xfId="235"/>
    <cellStyle name="_Rid_3_s9" xfId="236"/>
    <cellStyle name="_Rid_3_sf" xfId="237"/>
    <cellStyle name="_Rid_3_sg" xfId="238"/>
    <cellStyle name="_Rid_3_sh" xfId="239"/>
    <cellStyle name="_Rid_3_sk" xfId="240"/>
    <cellStyle name="_Rid_3_sl" xfId="241"/>
    <cellStyle name="_Rid_3_so" xfId="242"/>
    <cellStyle name="_Rid_3_sp" xfId="243"/>
    <cellStyle name="_Rid_3_ss" xfId="244"/>
    <cellStyle name="_Rid_3_sv" xfId="245"/>
    <cellStyle name="_Rid_3_ta" xfId="246"/>
    <cellStyle name="_Rid_3_ts" xfId="247"/>
    <cellStyle name="_Rid_3_xl" xfId="248"/>
    <cellStyle name="_Rid_3_xm" xfId="249"/>
    <cellStyle name="_Rid_3_xt" xfId="250"/>
    <cellStyle name="_Rid_3_xv" xfId="251"/>
    <cellStyle name="20% - Accent1 2" xfId="270"/>
    <cellStyle name="20% - Accent2 2" xfId="271"/>
    <cellStyle name="20% - Accent3 2" xfId="272"/>
    <cellStyle name="20% - Accent4 2" xfId="273"/>
    <cellStyle name="20% - Accent5 2" xfId="274"/>
    <cellStyle name="20% - Accent6 2" xfId="275"/>
    <cellStyle name="40% - Accent1 2" xfId="276"/>
    <cellStyle name="40% - Accent2 2" xfId="277"/>
    <cellStyle name="40% - Accent3 2" xfId="278"/>
    <cellStyle name="40% - Accent4 2" xfId="279"/>
    <cellStyle name="40% - Accent5 2" xfId="280"/>
    <cellStyle name="40% - Accent6 2" xfId="281"/>
    <cellStyle name="60% - Accent1 2" xfId="282"/>
    <cellStyle name="60% - Accent2 2" xfId="283"/>
    <cellStyle name="60% - Accent3 2" xfId="284"/>
    <cellStyle name="60% - Accent4 2" xfId="285"/>
    <cellStyle name="60% - Accent5 2" xfId="286"/>
    <cellStyle name="60% - Accent6 2" xfId="287"/>
    <cellStyle name="Accent1 2" xfId="288"/>
    <cellStyle name="Accent2 2" xfId="289"/>
    <cellStyle name="Accent3 2" xfId="290"/>
    <cellStyle name="Accent4 2" xfId="291"/>
    <cellStyle name="Accent5 2" xfId="292"/>
    <cellStyle name="Accent6 2" xfId="293"/>
    <cellStyle name="Bad 2" xfId="294"/>
    <cellStyle name="Calculation 2" xfId="295"/>
    <cellStyle name="Check Cell 2" xfId="296"/>
    <cellStyle name="Comma" xfId="333" builtinId="3"/>
    <cellStyle name="Comma 2" xfId="4"/>
    <cellStyle name="Comma 2 2" xfId="252"/>
    <cellStyle name="Comma 2 3" xfId="315"/>
    <cellStyle name="Comma 2 4" xfId="316"/>
    <cellStyle name="Comma 3" xfId="253"/>
    <cellStyle name="Comma 3 2" xfId="317"/>
    <cellStyle name="Comma 3 2 2" xfId="318"/>
    <cellStyle name="Comma 3 3" xfId="319"/>
    <cellStyle name="Comma 3 4" xfId="320"/>
    <cellStyle name="Comma 3 5" xfId="321"/>
    <cellStyle name="Comma 4" xfId="254"/>
    <cellStyle name="Comma 4 2" xfId="322"/>
    <cellStyle name="Comma 4 3" xfId="323"/>
    <cellStyle name="Comma 5" xfId="324"/>
    <cellStyle name="Comma 6" xfId="311"/>
    <cellStyle name="Currency" xfId="334" builtinId="4"/>
    <cellStyle name="Currency 2" xfId="255"/>
    <cellStyle name="Currency 2 2" xfId="5"/>
    <cellStyle name="Currency 3" xfId="256"/>
    <cellStyle name="Currency 4" xfId="312"/>
    <cellStyle name="Explanatory Text 2" xfId="297"/>
    <cellStyle name="Good 2" xfId="298"/>
    <cellStyle name="Heading 1 2" xfId="299"/>
    <cellStyle name="Heading 2 2" xfId="300"/>
    <cellStyle name="Heading 3 2" xfId="301"/>
    <cellStyle name="Heading 4 2" xfId="302"/>
    <cellStyle name="Input 2" xfId="303"/>
    <cellStyle name="Linked Cell 2" xfId="304"/>
    <cellStyle name="Neutral 2" xfId="305"/>
    <cellStyle name="Normal" xfId="0" builtinId="0"/>
    <cellStyle name="Normal 2" xfId="1"/>
    <cellStyle name="Normal 2 2" xfId="325"/>
    <cellStyle name="Normal 2 3" xfId="326"/>
    <cellStyle name="Normal 2 4" xfId="257"/>
    <cellStyle name="Normal 3" xfId="258"/>
    <cellStyle name="Normal 3 2" xfId="327"/>
    <cellStyle name="Normal 3 3" xfId="328"/>
    <cellStyle name="Normal 4" xfId="329"/>
    <cellStyle name="Normal 5" xfId="330"/>
    <cellStyle name="Normal 6" xfId="2"/>
    <cellStyle name="Normal_Financial Report-Jun 30 2006 - FAS115" xfId="3"/>
    <cellStyle name="Note 2" xfId="306"/>
    <cellStyle name="Output 2" xfId="307"/>
    <cellStyle name="Percent 2" xfId="259"/>
    <cellStyle name="Percent 2 2" xfId="260"/>
    <cellStyle name="Percent 3" xfId="261"/>
    <cellStyle name="Percent 3 2" xfId="269"/>
    <cellStyle name="Percent 4" xfId="331"/>
    <cellStyle name="Percent 5" xfId="332"/>
    <cellStyle name="PSChar" xfId="262"/>
    <cellStyle name="PSDate" xfId="263"/>
    <cellStyle name="PSDec" xfId="264"/>
    <cellStyle name="PSDetail" xfId="265"/>
    <cellStyle name="PSHeading" xfId="266"/>
    <cellStyle name="PSInt" xfId="267"/>
    <cellStyle name="PSSpacer" xfId="268"/>
    <cellStyle name="Title 2" xfId="308"/>
    <cellStyle name="Total 2" xfId="309"/>
    <cellStyle name="Warning Text 2" xfId="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showGridLines="0" tabSelected="1" topLeftCell="A30" zoomScaleNormal="100" workbookViewId="0">
      <selection activeCell="A38" sqref="A38"/>
    </sheetView>
  </sheetViews>
  <sheetFormatPr defaultColWidth="21.5" defaultRowHeight="12.75"/>
  <cols>
    <col min="1" max="1" width="84.6640625" customWidth="1"/>
    <col min="2" max="2" width="16.83203125" customWidth="1"/>
    <col min="3" max="3" width="2.83203125" customWidth="1"/>
    <col min="4" max="4" width="16.83203125" customWidth="1"/>
    <col min="5" max="5" width="2.83203125" customWidth="1"/>
    <col min="6" max="6" width="16.83203125" customWidth="1"/>
  </cols>
  <sheetData>
    <row r="1" spans="1:20" ht="12.75" customHeight="1">
      <c r="A1" s="95" t="s">
        <v>0</v>
      </c>
      <c r="B1" s="96"/>
      <c r="C1" s="96"/>
      <c r="D1" s="96"/>
      <c r="E1" s="96"/>
      <c r="F1" s="96"/>
      <c r="G1" s="2"/>
      <c r="H1" s="2"/>
      <c r="I1" s="2"/>
      <c r="J1" s="2"/>
      <c r="K1" s="2"/>
      <c r="L1" s="2"/>
      <c r="M1" s="2"/>
      <c r="N1" s="2"/>
      <c r="O1" s="2"/>
      <c r="P1" s="2"/>
      <c r="Q1" s="2"/>
      <c r="R1" s="2"/>
      <c r="S1" s="2"/>
      <c r="T1" s="2"/>
    </row>
    <row r="2" spans="1:20" ht="12.75" customHeight="1">
      <c r="A2" s="95" t="s">
        <v>140</v>
      </c>
      <c r="B2" s="97"/>
      <c r="C2" s="97"/>
      <c r="D2" s="97"/>
      <c r="E2" s="97"/>
      <c r="F2" s="97"/>
      <c r="G2" s="2"/>
      <c r="H2" s="2"/>
      <c r="I2" s="2"/>
      <c r="J2" s="2"/>
      <c r="K2" s="2"/>
      <c r="L2" s="2"/>
      <c r="M2" s="2"/>
      <c r="N2" s="2"/>
      <c r="O2" s="2"/>
      <c r="P2" s="2"/>
      <c r="Q2" s="2"/>
      <c r="R2" s="2"/>
      <c r="S2" s="2"/>
      <c r="T2" s="2"/>
    </row>
    <row r="3" spans="1:20" ht="12.75" customHeight="1">
      <c r="A3" s="95" t="s">
        <v>1</v>
      </c>
      <c r="B3" s="97"/>
      <c r="C3" s="97"/>
      <c r="D3" s="97"/>
      <c r="E3" s="97"/>
      <c r="F3" s="97"/>
      <c r="G3" s="2"/>
      <c r="H3" s="2"/>
      <c r="I3" s="2"/>
      <c r="J3" s="2"/>
      <c r="K3" s="2"/>
      <c r="L3" s="2"/>
      <c r="M3" s="2"/>
      <c r="N3" s="2"/>
      <c r="O3" s="2"/>
      <c r="P3" s="2"/>
      <c r="Q3" s="2"/>
      <c r="R3" s="2"/>
      <c r="S3" s="2"/>
      <c r="T3" s="2"/>
    </row>
    <row r="4" spans="1:20" ht="12.75" customHeight="1">
      <c r="A4" s="95" t="s">
        <v>5</v>
      </c>
      <c r="B4" s="97"/>
      <c r="C4" s="97"/>
      <c r="D4" s="97"/>
      <c r="E4" s="97"/>
      <c r="F4" s="97"/>
      <c r="G4" s="2"/>
      <c r="H4" s="2"/>
      <c r="I4" s="2"/>
      <c r="J4" s="2"/>
      <c r="K4" s="2"/>
      <c r="L4" s="2"/>
      <c r="M4" s="2"/>
      <c r="N4" s="2"/>
      <c r="O4" s="2"/>
      <c r="P4" s="2"/>
      <c r="Q4" s="2"/>
      <c r="R4" s="2"/>
      <c r="S4" s="2"/>
      <c r="T4" s="2"/>
    </row>
    <row r="5" spans="1:20" ht="12.75" customHeight="1">
      <c r="A5" s="2"/>
      <c r="B5" s="2"/>
      <c r="C5" s="2"/>
      <c r="D5" s="2"/>
      <c r="E5" s="2"/>
      <c r="F5" s="2"/>
      <c r="G5" s="2"/>
      <c r="H5" s="2"/>
      <c r="I5" s="2"/>
      <c r="J5" s="2"/>
      <c r="K5" s="2"/>
      <c r="L5" s="2"/>
      <c r="M5" s="2"/>
      <c r="N5" s="2"/>
      <c r="O5" s="2"/>
      <c r="P5" s="2"/>
      <c r="Q5" s="2"/>
      <c r="R5" s="2"/>
      <c r="S5" s="2"/>
      <c r="T5" s="2"/>
    </row>
    <row r="6" spans="1:20" ht="12.75" customHeight="1">
      <c r="A6" s="2"/>
      <c r="B6" s="98" t="s">
        <v>2</v>
      </c>
      <c r="C6" s="99"/>
      <c r="D6" s="99"/>
      <c r="E6" s="99"/>
      <c r="F6" s="99"/>
      <c r="G6" s="2"/>
      <c r="H6" s="2"/>
      <c r="I6" s="2"/>
      <c r="J6" s="2"/>
      <c r="K6" s="2"/>
      <c r="L6" s="2"/>
      <c r="M6" s="2"/>
      <c r="N6" s="2"/>
      <c r="O6" s="2"/>
      <c r="P6" s="2"/>
      <c r="Q6" s="2"/>
      <c r="R6" s="2"/>
      <c r="S6" s="2"/>
      <c r="T6" s="2"/>
    </row>
    <row r="7" spans="1:20" ht="12.75" customHeight="1">
      <c r="A7" s="2"/>
      <c r="B7" s="5" t="s">
        <v>3</v>
      </c>
      <c r="C7" s="3"/>
      <c r="D7" s="6">
        <v>43100</v>
      </c>
      <c r="E7" s="3"/>
      <c r="F7" s="6">
        <v>42825</v>
      </c>
      <c r="G7" s="2"/>
      <c r="H7" s="2"/>
      <c r="I7" s="2"/>
      <c r="J7" s="2"/>
      <c r="K7" s="2"/>
      <c r="L7" s="2"/>
      <c r="M7" s="2"/>
      <c r="N7" s="2"/>
      <c r="O7" s="2"/>
      <c r="P7" s="2"/>
      <c r="Q7" s="2"/>
      <c r="R7" s="2"/>
      <c r="S7" s="2"/>
      <c r="T7" s="2"/>
    </row>
    <row r="8" spans="1:20" ht="12.75" customHeight="1">
      <c r="A8" s="2"/>
      <c r="B8" s="57">
        <v>2018</v>
      </c>
      <c r="C8" s="3"/>
      <c r="D8" s="7">
        <v>43100</v>
      </c>
      <c r="E8" s="3"/>
      <c r="F8" s="7">
        <v>42825</v>
      </c>
      <c r="G8" s="2"/>
      <c r="H8" s="2"/>
      <c r="I8" s="2"/>
      <c r="J8" s="2"/>
      <c r="K8" s="2"/>
      <c r="L8" s="2"/>
      <c r="M8" s="2"/>
      <c r="N8" s="2"/>
      <c r="O8" s="2"/>
      <c r="P8" s="2"/>
      <c r="Q8" s="2"/>
      <c r="R8" s="2"/>
      <c r="S8" s="2"/>
      <c r="T8" s="2"/>
    </row>
    <row r="9" spans="1:20" ht="16.149999999999999" customHeight="1">
      <c r="A9" s="8" t="s">
        <v>4</v>
      </c>
      <c r="B9" s="1"/>
      <c r="C9" s="3"/>
      <c r="D9" s="1"/>
      <c r="E9" s="3"/>
      <c r="F9" s="1"/>
      <c r="G9" s="9"/>
      <c r="H9" s="9"/>
      <c r="I9" s="9"/>
      <c r="J9" s="9"/>
      <c r="K9" s="9"/>
      <c r="L9" s="9"/>
      <c r="M9" s="9"/>
      <c r="N9" s="9"/>
      <c r="O9" s="9"/>
      <c r="P9" s="9"/>
      <c r="Q9" s="9"/>
      <c r="R9" s="9"/>
      <c r="S9" s="9"/>
      <c r="T9" s="9"/>
    </row>
    <row r="10" spans="1:20" ht="16.149999999999999" customHeight="1">
      <c r="A10" s="10" t="s">
        <v>6</v>
      </c>
      <c r="B10" s="61">
        <v>735</v>
      </c>
      <c r="C10" s="2"/>
      <c r="D10" s="61">
        <v>611</v>
      </c>
      <c r="E10" s="2"/>
      <c r="F10" s="61">
        <v>606</v>
      </c>
      <c r="G10" s="2"/>
      <c r="H10" s="2"/>
      <c r="I10" s="2"/>
      <c r="J10" s="2"/>
      <c r="K10" s="2"/>
      <c r="L10" s="2"/>
      <c r="M10" s="2"/>
      <c r="N10" s="2"/>
      <c r="O10" s="2"/>
      <c r="P10" s="2"/>
      <c r="Q10" s="2"/>
      <c r="R10" s="2"/>
      <c r="S10" s="2"/>
      <c r="T10" s="2"/>
    </row>
    <row r="11" spans="1:20" ht="16.149999999999999" customHeight="1">
      <c r="A11" s="10" t="s">
        <v>7</v>
      </c>
      <c r="B11" s="2"/>
      <c r="C11" s="2"/>
      <c r="D11" s="2"/>
      <c r="E11" s="2"/>
      <c r="F11" s="2"/>
      <c r="G11" s="2"/>
      <c r="H11" s="2"/>
      <c r="I11" s="2"/>
      <c r="J11" s="2"/>
      <c r="K11" s="2"/>
      <c r="L11" s="2"/>
      <c r="M11" s="2"/>
      <c r="N11" s="2"/>
      <c r="O11" s="2"/>
      <c r="P11" s="2"/>
      <c r="Q11" s="2"/>
      <c r="R11" s="2"/>
      <c r="S11" s="2"/>
      <c r="T11" s="2"/>
    </row>
    <row r="12" spans="1:20" ht="16.149999999999999" customHeight="1">
      <c r="A12" s="10" t="s">
        <v>8</v>
      </c>
      <c r="B12" s="11">
        <v>-348</v>
      </c>
      <c r="C12" s="2"/>
      <c r="D12" s="11">
        <v>-285</v>
      </c>
      <c r="E12" s="2"/>
      <c r="F12" s="11">
        <v>-301</v>
      </c>
      <c r="G12" s="2"/>
      <c r="H12" s="2"/>
      <c r="I12" s="2"/>
      <c r="J12" s="2"/>
      <c r="K12" s="2"/>
      <c r="L12" s="2"/>
      <c r="M12" s="2"/>
      <c r="N12" s="2"/>
      <c r="O12" s="2"/>
      <c r="P12" s="2"/>
      <c r="Q12" s="2"/>
      <c r="R12" s="2"/>
      <c r="S12" s="2"/>
      <c r="T12" s="2"/>
    </row>
    <row r="13" spans="1:20" ht="16.149999999999999" customHeight="1">
      <c r="A13" s="10" t="s">
        <v>9</v>
      </c>
      <c r="B13" s="11">
        <v>-137</v>
      </c>
      <c r="C13" s="2"/>
      <c r="D13" s="11">
        <v>-104</v>
      </c>
      <c r="E13" s="2"/>
      <c r="F13" s="11">
        <v>-87</v>
      </c>
      <c r="G13" s="2"/>
      <c r="H13" s="2"/>
      <c r="I13" s="2"/>
      <c r="J13" s="2"/>
      <c r="K13" s="2"/>
      <c r="L13" s="2"/>
      <c r="M13" s="2"/>
      <c r="N13" s="2"/>
      <c r="O13" s="2"/>
      <c r="P13" s="2"/>
      <c r="Q13" s="2"/>
      <c r="R13" s="2"/>
      <c r="S13" s="2"/>
      <c r="T13" s="2"/>
    </row>
    <row r="14" spans="1:20" ht="16.149999999999999" customHeight="1">
      <c r="A14" s="10" t="s">
        <v>10</v>
      </c>
      <c r="B14" s="12">
        <f>SUM(B10:B13)</f>
        <v>250</v>
      </c>
      <c r="C14" s="2"/>
      <c r="D14" s="12">
        <f>SUM(D10:D13)</f>
        <v>222</v>
      </c>
      <c r="E14" s="2"/>
      <c r="F14" s="12">
        <f>SUM(F10:F13)</f>
        <v>218</v>
      </c>
      <c r="G14" s="2"/>
      <c r="H14" s="2"/>
      <c r="I14" s="2"/>
      <c r="J14" s="2"/>
      <c r="K14" s="2"/>
      <c r="L14" s="2"/>
      <c r="M14" s="2"/>
      <c r="N14" s="2"/>
      <c r="O14" s="2"/>
      <c r="P14" s="2"/>
      <c r="Q14" s="2"/>
      <c r="R14" s="2"/>
      <c r="S14" s="2"/>
      <c r="T14" s="2"/>
    </row>
    <row r="15" spans="1:20" ht="16.149999999999999" customHeight="1">
      <c r="A15" s="10" t="s">
        <v>11</v>
      </c>
      <c r="B15" s="11">
        <v>172</v>
      </c>
      <c r="C15" s="2"/>
      <c r="D15" s="11">
        <v>169</v>
      </c>
      <c r="E15" s="2"/>
      <c r="F15" s="11">
        <v>160</v>
      </c>
      <c r="G15" s="2"/>
      <c r="H15" s="2"/>
      <c r="I15" s="2"/>
      <c r="J15" s="2"/>
      <c r="K15" s="2"/>
      <c r="L15" s="2"/>
      <c r="M15" s="2"/>
      <c r="N15" s="2"/>
      <c r="O15" s="2"/>
      <c r="P15" s="2"/>
      <c r="Q15" s="2"/>
      <c r="R15" s="2"/>
      <c r="S15" s="2"/>
      <c r="T15" s="2"/>
    </row>
    <row r="16" spans="1:20" ht="16.149999999999999" customHeight="1">
      <c r="A16" s="10" t="s">
        <v>12</v>
      </c>
      <c r="B16" s="11">
        <v>174</v>
      </c>
      <c r="C16" s="2"/>
      <c r="D16" s="11">
        <v>156</v>
      </c>
      <c r="E16" s="2"/>
      <c r="F16" s="11">
        <v>138</v>
      </c>
      <c r="G16" s="2"/>
      <c r="H16" s="2"/>
      <c r="I16" s="2"/>
      <c r="J16" s="2"/>
      <c r="K16" s="2"/>
      <c r="L16" s="2"/>
      <c r="M16" s="2"/>
      <c r="N16" s="2"/>
      <c r="O16" s="2"/>
      <c r="P16" s="2"/>
      <c r="Q16" s="2"/>
      <c r="R16" s="2"/>
      <c r="S16" s="2"/>
      <c r="T16" s="2"/>
    </row>
    <row r="17" spans="1:20" ht="16.149999999999999" customHeight="1">
      <c r="A17" s="10" t="s">
        <v>13</v>
      </c>
      <c r="B17" s="13">
        <v>70</v>
      </c>
      <c r="C17" s="2"/>
      <c r="D17" s="13">
        <v>83</v>
      </c>
      <c r="E17" s="2"/>
      <c r="F17" s="13">
        <v>65</v>
      </c>
      <c r="G17" s="2"/>
      <c r="H17" s="2"/>
      <c r="I17" s="2"/>
      <c r="J17" s="2"/>
      <c r="K17" s="2"/>
      <c r="L17" s="2"/>
      <c r="M17" s="2"/>
      <c r="N17" s="2"/>
      <c r="O17" s="2"/>
      <c r="P17" s="2"/>
      <c r="Q17" s="2"/>
      <c r="R17" s="2"/>
      <c r="S17" s="2"/>
      <c r="T17" s="2"/>
    </row>
    <row r="18" spans="1:20" ht="15.75" customHeight="1">
      <c r="A18" s="8" t="s">
        <v>143</v>
      </c>
      <c r="B18" s="13">
        <f>B14+SUM(B15:B17)</f>
        <v>666</v>
      </c>
      <c r="C18" s="2"/>
      <c r="D18" s="13">
        <f>D14+SUM(D15:D17)</f>
        <v>630</v>
      </c>
      <c r="E18" s="2"/>
      <c r="F18" s="13">
        <f>F14+SUM(F15:F17)</f>
        <v>581</v>
      </c>
      <c r="G18" s="2"/>
      <c r="H18" s="2"/>
      <c r="I18" s="2"/>
      <c r="J18" s="2"/>
      <c r="K18" s="2"/>
      <c r="L18" s="2"/>
      <c r="M18" s="2"/>
      <c r="N18" s="2"/>
      <c r="O18" s="2"/>
      <c r="P18" s="2"/>
      <c r="Q18" s="2"/>
      <c r="R18" s="2"/>
      <c r="S18" s="2"/>
      <c r="T18" s="2"/>
    </row>
    <row r="19" spans="1:20" ht="16.149999999999999" customHeight="1">
      <c r="A19" s="2"/>
      <c r="B19" s="2"/>
      <c r="C19" s="2"/>
      <c r="D19" s="2"/>
      <c r="E19" s="2"/>
      <c r="F19" s="2"/>
      <c r="G19" s="2"/>
      <c r="H19" s="2"/>
      <c r="I19" s="2"/>
      <c r="J19" s="2"/>
      <c r="K19" s="2"/>
      <c r="L19" s="2"/>
      <c r="M19" s="2"/>
      <c r="N19" s="2"/>
      <c r="O19" s="2"/>
      <c r="P19" s="2"/>
      <c r="Q19" s="2"/>
      <c r="R19" s="2"/>
      <c r="S19" s="2"/>
      <c r="T19" s="2"/>
    </row>
    <row r="20" spans="1:20" ht="16.149999999999999" customHeight="1">
      <c r="A20" s="8" t="s">
        <v>14</v>
      </c>
      <c r="B20" s="2"/>
      <c r="C20" s="2"/>
      <c r="D20" s="2"/>
      <c r="E20" s="2"/>
      <c r="F20" s="2"/>
      <c r="G20" s="2"/>
      <c r="H20" s="2"/>
      <c r="I20" s="2"/>
      <c r="J20" s="2"/>
      <c r="K20" s="2"/>
      <c r="L20" s="2"/>
      <c r="M20" s="2"/>
      <c r="N20" s="2"/>
      <c r="O20" s="2"/>
      <c r="P20" s="2"/>
      <c r="Q20" s="2"/>
      <c r="R20" s="2"/>
      <c r="S20" s="2"/>
      <c r="T20" s="2"/>
    </row>
    <row r="21" spans="1:20" ht="16.149999999999999" customHeight="1">
      <c r="A21" s="10" t="s">
        <v>15</v>
      </c>
      <c r="B21" s="11">
        <v>197</v>
      </c>
      <c r="C21" s="2"/>
      <c r="D21" s="11">
        <v>181</v>
      </c>
      <c r="E21" s="2"/>
      <c r="F21" s="11">
        <v>161</v>
      </c>
      <c r="G21" s="2"/>
      <c r="H21" s="2"/>
      <c r="I21" s="2"/>
      <c r="J21" s="2"/>
      <c r="K21" s="2"/>
      <c r="L21" s="2"/>
      <c r="M21" s="2"/>
      <c r="N21" s="2"/>
      <c r="O21" s="2"/>
      <c r="P21" s="2"/>
      <c r="Q21" s="2"/>
      <c r="R21" s="2"/>
      <c r="S21" s="2"/>
      <c r="T21" s="2"/>
    </row>
    <row r="22" spans="1:20" ht="16.149999999999999" customHeight="1">
      <c r="A22" s="10" t="s">
        <v>16</v>
      </c>
      <c r="B22" s="11">
        <v>37</v>
      </c>
      <c r="C22" s="2"/>
      <c r="D22" s="11">
        <v>43</v>
      </c>
      <c r="E22" s="2"/>
      <c r="F22" s="11">
        <v>36</v>
      </c>
      <c r="G22" s="2"/>
      <c r="H22" s="2"/>
      <c r="I22" s="2"/>
      <c r="J22" s="2"/>
      <c r="K22" s="2"/>
      <c r="L22" s="2"/>
      <c r="M22" s="2"/>
      <c r="N22" s="2"/>
      <c r="O22" s="2"/>
      <c r="P22" s="2"/>
      <c r="Q22" s="2"/>
      <c r="R22" s="2"/>
      <c r="S22" s="2"/>
      <c r="T22" s="2"/>
    </row>
    <row r="23" spans="1:20" ht="16.149999999999999" customHeight="1">
      <c r="A23" s="10" t="s">
        <v>17</v>
      </c>
      <c r="B23" s="11">
        <v>32</v>
      </c>
      <c r="C23" s="2"/>
      <c r="D23" s="11">
        <v>34</v>
      </c>
      <c r="E23" s="2"/>
      <c r="F23" s="11">
        <v>30</v>
      </c>
      <c r="G23" s="2"/>
      <c r="H23" s="2"/>
      <c r="I23" s="2"/>
      <c r="J23" s="2"/>
      <c r="K23" s="2"/>
      <c r="L23" s="2"/>
      <c r="M23" s="2"/>
      <c r="N23" s="2"/>
      <c r="O23" s="2"/>
      <c r="P23" s="2"/>
      <c r="Q23" s="2"/>
      <c r="R23" s="2"/>
      <c r="S23" s="2"/>
      <c r="T23" s="2"/>
    </row>
    <row r="24" spans="1:20" ht="16.149999999999999" customHeight="1">
      <c r="A24" s="10" t="s">
        <v>18</v>
      </c>
      <c r="B24" s="11">
        <v>25</v>
      </c>
      <c r="C24" s="2"/>
      <c r="D24" s="11">
        <v>25</v>
      </c>
      <c r="E24" s="2"/>
      <c r="F24" s="11">
        <v>23</v>
      </c>
      <c r="G24" s="2"/>
      <c r="H24" s="2"/>
      <c r="I24" s="2"/>
      <c r="J24" s="2"/>
      <c r="K24" s="2"/>
      <c r="L24" s="2"/>
      <c r="M24" s="2"/>
      <c r="N24" s="2"/>
      <c r="O24" s="2"/>
      <c r="P24" s="2"/>
      <c r="Q24" s="2"/>
      <c r="R24" s="2"/>
      <c r="S24" s="2"/>
      <c r="T24" s="2"/>
    </row>
    <row r="25" spans="1:20" ht="16.149999999999999" customHeight="1">
      <c r="A25" s="10" t="s">
        <v>19</v>
      </c>
      <c r="B25" s="11">
        <v>22</v>
      </c>
      <c r="C25" s="2"/>
      <c r="D25" s="11">
        <v>17</v>
      </c>
      <c r="E25" s="2"/>
      <c r="F25" s="11">
        <v>19</v>
      </c>
      <c r="G25" s="2"/>
      <c r="H25" s="2"/>
      <c r="I25" s="2"/>
      <c r="J25" s="2"/>
      <c r="K25" s="2"/>
      <c r="L25" s="2"/>
      <c r="M25" s="2"/>
      <c r="N25" s="2"/>
      <c r="O25" s="2"/>
      <c r="P25" s="2"/>
      <c r="Q25" s="2"/>
      <c r="R25" s="2"/>
      <c r="S25" s="2"/>
      <c r="T25" s="2"/>
    </row>
    <row r="26" spans="1:20" ht="16.149999999999999" customHeight="1">
      <c r="A26" s="10" t="s">
        <v>20</v>
      </c>
      <c r="B26" s="11">
        <v>9</v>
      </c>
      <c r="C26" s="2"/>
      <c r="D26" s="11">
        <v>9</v>
      </c>
      <c r="E26" s="2"/>
      <c r="F26" s="11">
        <v>7</v>
      </c>
      <c r="G26" s="2"/>
      <c r="H26" s="2"/>
      <c r="I26" s="2"/>
      <c r="J26" s="2"/>
      <c r="K26" s="2"/>
      <c r="L26" s="2"/>
      <c r="M26" s="2"/>
      <c r="N26" s="2"/>
      <c r="O26" s="2"/>
      <c r="P26" s="2"/>
      <c r="Q26" s="2"/>
      <c r="R26" s="2"/>
      <c r="S26" s="2"/>
      <c r="T26" s="2"/>
    </row>
    <row r="27" spans="1:20" ht="16.149999999999999" customHeight="1">
      <c r="A27" s="10" t="s">
        <v>21</v>
      </c>
      <c r="B27" s="11">
        <v>53</v>
      </c>
      <c r="C27" s="2"/>
      <c r="D27" s="11">
        <v>49</v>
      </c>
      <c r="E27" s="2"/>
      <c r="F27" s="11">
        <v>45</v>
      </c>
      <c r="G27" s="2"/>
      <c r="H27" s="2"/>
      <c r="I27" s="2"/>
      <c r="J27" s="2"/>
      <c r="K27" s="2"/>
      <c r="L27" s="2"/>
      <c r="M27" s="2"/>
      <c r="N27" s="2"/>
      <c r="O27" s="2"/>
      <c r="P27" s="2"/>
      <c r="Q27" s="2"/>
      <c r="R27" s="2"/>
      <c r="S27" s="2"/>
      <c r="T27" s="2"/>
    </row>
    <row r="28" spans="1:20" ht="16.149999999999999" customHeight="1">
      <c r="A28" s="10" t="s">
        <v>22</v>
      </c>
      <c r="B28" s="11">
        <v>8</v>
      </c>
      <c r="C28" s="2"/>
      <c r="D28" s="11">
        <v>8</v>
      </c>
      <c r="E28" s="2"/>
      <c r="F28" s="11">
        <v>8</v>
      </c>
      <c r="G28" s="2"/>
      <c r="H28" s="2"/>
      <c r="I28" s="2"/>
      <c r="J28" s="2"/>
      <c r="K28" s="2"/>
      <c r="L28" s="2"/>
      <c r="M28" s="2"/>
      <c r="N28" s="2"/>
      <c r="O28" s="2"/>
      <c r="P28" s="2"/>
      <c r="Q28" s="2"/>
      <c r="R28" s="2"/>
      <c r="S28" s="2"/>
      <c r="T28" s="2"/>
    </row>
    <row r="29" spans="1:20" ht="16.149999999999999" customHeight="1">
      <c r="A29" s="10" t="s">
        <v>23</v>
      </c>
      <c r="B29" s="11">
        <v>10</v>
      </c>
      <c r="C29" s="2"/>
      <c r="D29" s="11">
        <v>24</v>
      </c>
      <c r="E29" s="2"/>
      <c r="F29" s="11">
        <v>6</v>
      </c>
      <c r="G29" s="2"/>
      <c r="H29" s="2"/>
      <c r="I29" s="2"/>
      <c r="J29" s="2"/>
      <c r="K29" s="2"/>
      <c r="L29" s="2"/>
      <c r="M29" s="2"/>
      <c r="N29" s="2"/>
      <c r="O29" s="2"/>
      <c r="P29" s="2"/>
      <c r="Q29" s="2"/>
      <c r="R29" s="2"/>
      <c r="S29" s="2"/>
      <c r="T29" s="2"/>
    </row>
    <row r="30" spans="1:20" ht="16.149999999999999" customHeight="1">
      <c r="A30" s="8" t="s">
        <v>144</v>
      </c>
      <c r="B30" s="14">
        <f>SUM(B21:B29)</f>
        <v>393</v>
      </c>
      <c r="C30" s="2"/>
      <c r="D30" s="14">
        <f>SUM(D21:D29)</f>
        <v>390</v>
      </c>
      <c r="E30" s="2"/>
      <c r="F30" s="14">
        <f>SUM(F21:F29)</f>
        <v>335</v>
      </c>
      <c r="G30" s="2"/>
      <c r="H30" s="2"/>
      <c r="I30" s="2"/>
      <c r="J30" s="2"/>
      <c r="K30" s="2"/>
      <c r="L30" s="2"/>
      <c r="M30" s="2"/>
      <c r="N30" s="2"/>
      <c r="O30" s="2"/>
      <c r="P30" s="2"/>
      <c r="Q30" s="2"/>
      <c r="R30" s="2"/>
      <c r="S30" s="2"/>
      <c r="T30" s="2"/>
    </row>
    <row r="31" spans="1:20" ht="16.149999999999999" customHeight="1">
      <c r="A31" s="8" t="s">
        <v>24</v>
      </c>
      <c r="B31" s="11">
        <f>B18-B30</f>
        <v>273</v>
      </c>
      <c r="C31" s="2"/>
      <c r="D31" s="11">
        <f>D18-D30</f>
        <v>240</v>
      </c>
      <c r="E31" s="2"/>
      <c r="F31" s="11">
        <f>F18-F30</f>
        <v>246</v>
      </c>
      <c r="G31" s="2"/>
      <c r="H31" s="2"/>
      <c r="I31" s="2"/>
      <c r="J31" s="2"/>
      <c r="K31" s="2"/>
      <c r="L31" s="2"/>
      <c r="M31" s="2"/>
      <c r="N31" s="2"/>
      <c r="O31" s="2"/>
      <c r="P31" s="2"/>
      <c r="Q31" s="2"/>
      <c r="R31" s="2"/>
      <c r="S31" s="2"/>
      <c r="T31" s="2"/>
    </row>
    <row r="32" spans="1:20" ht="16.149999999999999" customHeight="1">
      <c r="A32" s="10" t="s">
        <v>25</v>
      </c>
      <c r="B32" s="11">
        <v>2</v>
      </c>
      <c r="C32" s="2"/>
      <c r="D32" s="11">
        <v>2</v>
      </c>
      <c r="E32" s="2"/>
      <c r="F32" s="11">
        <v>2</v>
      </c>
      <c r="G32" s="2"/>
      <c r="H32" s="2"/>
      <c r="I32" s="2"/>
      <c r="J32" s="2"/>
      <c r="K32" s="2"/>
      <c r="L32" s="2"/>
      <c r="M32" s="2"/>
      <c r="N32" s="2"/>
      <c r="O32" s="2"/>
      <c r="P32" s="2"/>
      <c r="Q32" s="2"/>
      <c r="R32" s="2"/>
      <c r="S32" s="2"/>
      <c r="T32" s="2"/>
    </row>
    <row r="33" spans="1:20" ht="16.149999999999999" customHeight="1">
      <c r="A33" s="10" t="s">
        <v>26</v>
      </c>
      <c r="B33" s="11">
        <v>-38</v>
      </c>
      <c r="C33" s="2"/>
      <c r="D33" s="11">
        <v>-36</v>
      </c>
      <c r="E33" s="2"/>
      <c r="F33" s="11">
        <v>-37</v>
      </c>
      <c r="G33" s="2"/>
      <c r="H33" s="2"/>
      <c r="I33" s="2"/>
      <c r="J33" s="2"/>
      <c r="K33" s="2"/>
      <c r="L33" s="2"/>
      <c r="M33" s="2"/>
      <c r="N33" s="2"/>
      <c r="O33" s="2"/>
      <c r="P33" s="2"/>
      <c r="Q33" s="2"/>
      <c r="R33" s="2"/>
      <c r="S33" s="2"/>
      <c r="T33" s="2"/>
    </row>
    <row r="34" spans="1:20" ht="16.149999999999999" customHeight="1">
      <c r="A34" s="10" t="s">
        <v>197</v>
      </c>
      <c r="B34" s="13">
        <v>2</v>
      </c>
      <c r="C34" s="2"/>
      <c r="D34" s="13">
        <v>5</v>
      </c>
      <c r="E34" s="2"/>
      <c r="F34" s="13">
        <v>4</v>
      </c>
      <c r="G34" s="2"/>
      <c r="H34" s="2"/>
      <c r="I34" s="2"/>
      <c r="J34" s="2"/>
      <c r="K34" s="2"/>
      <c r="L34" s="2"/>
      <c r="M34" s="2"/>
      <c r="N34" s="2"/>
      <c r="O34" s="2"/>
      <c r="P34" s="2"/>
      <c r="Q34" s="2"/>
      <c r="R34" s="2"/>
      <c r="S34" s="2"/>
      <c r="T34" s="2"/>
    </row>
    <row r="35" spans="1:20" ht="16.149999999999999" customHeight="1">
      <c r="A35" s="8" t="s">
        <v>194</v>
      </c>
      <c r="B35" s="11">
        <f>SUM(B32:B34)+B31</f>
        <v>239</v>
      </c>
      <c r="C35" s="2"/>
      <c r="D35" s="11">
        <f>SUM(D32:D34)+D31</f>
        <v>211</v>
      </c>
      <c r="E35" s="2"/>
      <c r="F35" s="11">
        <f>SUM(F32:F34)+F31</f>
        <v>215</v>
      </c>
      <c r="G35" s="2"/>
      <c r="H35" s="2"/>
      <c r="I35" s="2"/>
      <c r="J35" s="2"/>
      <c r="K35" s="2"/>
      <c r="L35" s="2"/>
      <c r="M35" s="2"/>
      <c r="N35" s="2"/>
      <c r="O35" s="2"/>
      <c r="P35" s="2"/>
      <c r="Q35" s="2"/>
      <c r="R35" s="2"/>
      <c r="S35" s="2"/>
      <c r="T35" s="2"/>
    </row>
    <row r="36" spans="1:20" ht="16.149999999999999" customHeight="1">
      <c r="A36" s="10" t="s">
        <v>27</v>
      </c>
      <c r="B36" s="13">
        <v>62</v>
      </c>
      <c r="C36" s="2"/>
      <c r="D36" s="13">
        <v>-35</v>
      </c>
      <c r="E36" s="2"/>
      <c r="F36" s="13">
        <v>47</v>
      </c>
      <c r="G36" s="2"/>
      <c r="H36" s="2"/>
      <c r="I36" s="2"/>
      <c r="J36" s="2"/>
      <c r="K36" s="2"/>
      <c r="L36" s="2"/>
      <c r="M36" s="2"/>
      <c r="N36" s="2"/>
      <c r="O36" s="2"/>
      <c r="P36" s="2"/>
      <c r="Q36" s="2"/>
      <c r="R36" s="2"/>
      <c r="S36" s="2"/>
      <c r="T36" s="2"/>
    </row>
    <row r="37" spans="1:20" ht="16.149999999999999" customHeight="1">
      <c r="A37" s="2"/>
      <c r="B37" s="2"/>
      <c r="C37" s="2"/>
      <c r="D37" s="2"/>
      <c r="E37" s="2"/>
      <c r="F37" s="2"/>
      <c r="G37" s="2"/>
      <c r="H37" s="2"/>
      <c r="I37" s="2"/>
      <c r="J37" s="2"/>
      <c r="K37" s="2"/>
      <c r="L37" s="2"/>
      <c r="M37" s="2"/>
      <c r="N37" s="2"/>
      <c r="O37" s="2"/>
      <c r="P37" s="2"/>
      <c r="Q37" s="2"/>
      <c r="R37" s="2"/>
      <c r="S37" s="2"/>
      <c r="T37" s="2"/>
    </row>
    <row r="38" spans="1:20" ht="16.149999999999999" customHeight="1">
      <c r="A38" s="8" t="s">
        <v>196</v>
      </c>
      <c r="B38" s="60">
        <f>B35-B36</f>
        <v>177</v>
      </c>
      <c r="C38" s="2"/>
      <c r="D38" s="60">
        <f>D35-D36</f>
        <v>246</v>
      </c>
      <c r="E38" s="2"/>
      <c r="F38" s="60">
        <f>F35-F36</f>
        <v>168</v>
      </c>
      <c r="G38" s="2"/>
      <c r="H38" s="2"/>
      <c r="I38" s="2"/>
      <c r="J38" s="2"/>
      <c r="K38" s="2"/>
      <c r="L38" s="2"/>
      <c r="M38" s="2"/>
      <c r="N38" s="2"/>
      <c r="O38" s="2"/>
      <c r="P38" s="2"/>
      <c r="Q38" s="2"/>
      <c r="R38" s="2"/>
      <c r="S38" s="2"/>
      <c r="T38" s="2"/>
    </row>
    <row r="39" spans="1:20" ht="16.149999999999999" customHeight="1">
      <c r="A39" s="2"/>
      <c r="B39" s="2"/>
      <c r="C39" s="2"/>
      <c r="D39" s="2"/>
      <c r="E39" s="2"/>
      <c r="F39" s="2"/>
      <c r="G39" s="2"/>
      <c r="H39" s="2"/>
      <c r="I39" s="2"/>
      <c r="J39" s="2"/>
      <c r="K39" s="2"/>
      <c r="L39" s="2"/>
      <c r="M39" s="2"/>
      <c r="N39" s="2"/>
      <c r="O39" s="2"/>
      <c r="P39" s="2"/>
      <c r="Q39" s="2"/>
      <c r="R39" s="2"/>
      <c r="S39" s="2"/>
      <c r="T39" s="2"/>
    </row>
    <row r="40" spans="1:20" ht="16.149999999999999" customHeight="1">
      <c r="A40" s="8" t="s">
        <v>28</v>
      </c>
      <c r="B40" s="2"/>
      <c r="C40" s="2"/>
      <c r="D40" s="2"/>
      <c r="E40" s="2"/>
      <c r="F40" s="2"/>
      <c r="G40" s="2"/>
      <c r="H40" s="2"/>
      <c r="I40" s="2"/>
      <c r="J40" s="2"/>
      <c r="K40" s="2"/>
      <c r="L40" s="2"/>
      <c r="M40" s="2"/>
      <c r="N40" s="2"/>
      <c r="O40" s="2"/>
      <c r="P40" s="2"/>
      <c r="Q40" s="2"/>
      <c r="R40" s="2"/>
      <c r="S40" s="2"/>
      <c r="T40" s="2"/>
    </row>
    <row r="41" spans="1:20" ht="16.149999999999999" customHeight="1">
      <c r="A41" s="10" t="s">
        <v>136</v>
      </c>
      <c r="B41" s="59">
        <f>B38/B46</f>
        <v>1.0605152786099461</v>
      </c>
      <c r="C41" s="15"/>
      <c r="D41" s="59">
        <f>D38/D46</f>
        <v>1.4739364889155182</v>
      </c>
      <c r="E41" s="15"/>
      <c r="F41" s="59">
        <f>F38/F46</f>
        <v>1.0090090090090089</v>
      </c>
      <c r="G41" s="2"/>
      <c r="H41" s="2"/>
      <c r="I41" s="2"/>
      <c r="J41" s="2"/>
      <c r="K41" s="2"/>
      <c r="L41" s="2"/>
      <c r="M41" s="2"/>
      <c r="N41" s="2"/>
      <c r="O41" s="2"/>
      <c r="P41" s="2"/>
      <c r="Q41" s="2"/>
      <c r="R41" s="2"/>
      <c r="S41" s="2"/>
      <c r="T41" s="2"/>
    </row>
    <row r="42" spans="1:20" ht="16.149999999999999" customHeight="1">
      <c r="A42" s="10" t="s">
        <v>137</v>
      </c>
      <c r="B42" s="59">
        <f>B38/B47</f>
        <v>1.0473372781065089</v>
      </c>
      <c r="C42" s="15"/>
      <c r="D42" s="59">
        <f>D38/D47</f>
        <v>1.4496169711255158</v>
      </c>
      <c r="E42" s="15"/>
      <c r="F42" s="59">
        <f>F38/F47</f>
        <v>0.98707403055229148</v>
      </c>
      <c r="G42" s="2"/>
      <c r="H42" s="2"/>
      <c r="I42" s="2"/>
      <c r="J42" s="2"/>
      <c r="K42" s="2"/>
      <c r="L42" s="2"/>
      <c r="M42" s="2"/>
      <c r="N42" s="2"/>
      <c r="O42" s="2"/>
      <c r="P42" s="2"/>
      <c r="Q42" s="2"/>
      <c r="R42" s="2"/>
      <c r="S42" s="2"/>
      <c r="T42" s="2"/>
    </row>
    <row r="43" spans="1:20" ht="16.149999999999999" customHeight="1">
      <c r="A43" s="10" t="s">
        <v>29</v>
      </c>
      <c r="B43" s="59">
        <v>0.82</v>
      </c>
      <c r="C43" s="15"/>
      <c r="D43" s="59">
        <v>0.38</v>
      </c>
      <c r="E43" s="15"/>
      <c r="F43" s="59">
        <v>0.32</v>
      </c>
      <c r="G43" s="2"/>
      <c r="H43" s="2"/>
      <c r="I43" s="2"/>
      <c r="J43" s="2"/>
      <c r="K43" s="2"/>
      <c r="L43" s="2"/>
      <c r="M43" s="2"/>
      <c r="N43" s="2"/>
      <c r="O43" s="2"/>
      <c r="P43" s="2"/>
      <c r="Q43" s="2"/>
      <c r="R43" s="2"/>
      <c r="S43" s="2"/>
      <c r="T43" s="2"/>
    </row>
    <row r="44" spans="1:20" ht="16.149999999999999" customHeight="1">
      <c r="A44" s="9"/>
      <c r="B44" s="2"/>
      <c r="C44" s="2"/>
      <c r="D44" s="2"/>
      <c r="E44" s="2"/>
      <c r="F44" s="2"/>
      <c r="G44" s="2"/>
      <c r="H44" s="2"/>
      <c r="I44" s="2"/>
      <c r="J44" s="2"/>
      <c r="K44" s="2"/>
      <c r="L44" s="2"/>
      <c r="M44" s="2"/>
      <c r="N44" s="2"/>
      <c r="O44" s="2"/>
      <c r="P44" s="2"/>
      <c r="Q44" s="2"/>
      <c r="R44" s="2"/>
      <c r="S44" s="2"/>
      <c r="T44" s="2"/>
    </row>
    <row r="45" spans="1:20">
      <c r="A45" s="8" t="s">
        <v>142</v>
      </c>
      <c r="B45" s="2"/>
      <c r="C45" s="2"/>
      <c r="D45" s="2"/>
      <c r="E45" s="2"/>
      <c r="F45" s="2"/>
      <c r="G45" s="2"/>
      <c r="H45" s="2"/>
      <c r="I45" s="2"/>
      <c r="J45" s="2"/>
      <c r="K45" s="2"/>
      <c r="L45" s="2"/>
      <c r="M45" s="2"/>
      <c r="N45" s="2"/>
      <c r="O45" s="2"/>
      <c r="P45" s="2"/>
      <c r="Q45" s="2"/>
      <c r="R45" s="2"/>
      <c r="S45" s="2"/>
      <c r="T45" s="2"/>
    </row>
    <row r="46" spans="1:20" ht="16.149999999999999" customHeight="1">
      <c r="A46" s="10" t="s">
        <v>30</v>
      </c>
      <c r="B46" s="17">
        <v>166.9</v>
      </c>
      <c r="C46" s="2"/>
      <c r="D46" s="17">
        <v>166.9</v>
      </c>
      <c r="E46" s="2"/>
      <c r="F46" s="17">
        <v>166.5</v>
      </c>
      <c r="G46" s="2"/>
      <c r="H46" s="2"/>
      <c r="I46" s="2"/>
      <c r="J46" s="2"/>
      <c r="K46" s="2"/>
      <c r="L46" s="2"/>
      <c r="M46" s="2"/>
      <c r="N46" s="2"/>
      <c r="O46" s="2"/>
      <c r="P46" s="2"/>
      <c r="Q46" s="2"/>
      <c r="R46" s="2"/>
      <c r="S46" s="2"/>
      <c r="T46" s="2"/>
    </row>
    <row r="47" spans="1:20" ht="16.149999999999999" customHeight="1">
      <c r="A47" s="10" t="s">
        <v>31</v>
      </c>
      <c r="B47" s="16">
        <v>169</v>
      </c>
      <c r="C47" s="2"/>
      <c r="D47" s="17">
        <v>169.7</v>
      </c>
      <c r="E47" s="2"/>
      <c r="F47" s="17">
        <v>170.2</v>
      </c>
      <c r="G47" s="2"/>
      <c r="H47" s="2"/>
      <c r="I47" s="2"/>
      <c r="J47" s="2"/>
      <c r="K47" s="2"/>
      <c r="L47" s="2"/>
      <c r="M47" s="2"/>
      <c r="N47" s="2"/>
      <c r="O47" s="2"/>
      <c r="P47" s="2"/>
      <c r="Q47" s="2"/>
      <c r="R47" s="2"/>
      <c r="S47" s="2"/>
      <c r="T47" s="2"/>
    </row>
    <row r="48" spans="1:20"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sheetData>
  <mergeCells count="5">
    <mergeCell ref="A1:F1"/>
    <mergeCell ref="A2:F2"/>
    <mergeCell ref="A3:F3"/>
    <mergeCell ref="B6:F6"/>
    <mergeCell ref="A4:F4"/>
  </mergeCells>
  <printOptions horizontalCentered="1"/>
  <pageMargins left="0.25" right="0.25"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workbookViewId="0">
      <selection activeCell="B38" sqref="B38"/>
    </sheetView>
  </sheetViews>
  <sheetFormatPr defaultColWidth="21.5" defaultRowHeight="12.75"/>
  <cols>
    <col min="1" max="1" width="3.83203125" customWidth="1"/>
    <col min="2" max="2" width="80.83203125" customWidth="1"/>
    <col min="3" max="3" width="16.83203125" customWidth="1"/>
    <col min="4" max="4" width="2.83203125" customWidth="1"/>
    <col min="5" max="5" width="16.83203125" customWidth="1"/>
    <col min="6" max="6" width="2.83203125" customWidth="1"/>
    <col min="7" max="7" width="16.83203125" customWidth="1"/>
  </cols>
  <sheetData>
    <row r="1" spans="1:21" ht="12.75" customHeight="1">
      <c r="A1" s="95" t="s">
        <v>0</v>
      </c>
      <c r="B1" s="96"/>
      <c r="C1" s="96"/>
      <c r="D1" s="96"/>
      <c r="E1" s="96"/>
      <c r="F1" s="96"/>
      <c r="G1" s="96"/>
      <c r="H1" s="2"/>
      <c r="I1" s="2"/>
      <c r="J1" s="2"/>
      <c r="K1" s="2"/>
      <c r="L1" s="2"/>
      <c r="M1" s="2"/>
      <c r="N1" s="2"/>
      <c r="O1" s="2"/>
      <c r="P1" s="2"/>
      <c r="Q1" s="2"/>
      <c r="R1" s="2"/>
      <c r="S1" s="2"/>
      <c r="T1" s="2"/>
      <c r="U1" s="2"/>
    </row>
    <row r="2" spans="1:21" ht="12.75" customHeight="1">
      <c r="A2" s="95" t="s">
        <v>32</v>
      </c>
      <c r="B2" s="96"/>
      <c r="C2" s="96"/>
      <c r="D2" s="96"/>
      <c r="E2" s="96"/>
      <c r="F2" s="96"/>
      <c r="G2" s="96"/>
      <c r="H2" s="2"/>
      <c r="I2" s="2"/>
      <c r="J2" s="2"/>
      <c r="K2" s="2"/>
      <c r="L2" s="2"/>
      <c r="M2" s="2"/>
      <c r="N2" s="2"/>
      <c r="O2" s="2"/>
      <c r="P2" s="2"/>
      <c r="Q2" s="2"/>
      <c r="R2" s="2"/>
      <c r="S2" s="2"/>
      <c r="T2" s="2"/>
      <c r="U2" s="2"/>
    </row>
    <row r="3" spans="1:21" ht="12.75" customHeight="1">
      <c r="A3" s="95" t="s">
        <v>33</v>
      </c>
      <c r="B3" s="96"/>
      <c r="C3" s="96"/>
      <c r="D3" s="96"/>
      <c r="E3" s="96"/>
      <c r="F3" s="96"/>
      <c r="G3" s="96"/>
      <c r="H3" s="2"/>
      <c r="I3" s="2"/>
      <c r="J3" s="2"/>
      <c r="K3" s="2"/>
      <c r="L3" s="2"/>
      <c r="M3" s="2"/>
      <c r="N3" s="2"/>
      <c r="O3" s="2"/>
      <c r="P3" s="2"/>
      <c r="Q3" s="2"/>
      <c r="R3" s="2"/>
      <c r="S3" s="2"/>
      <c r="T3" s="2"/>
      <c r="U3" s="2"/>
    </row>
    <row r="4" spans="1:21" ht="12.75" customHeight="1">
      <c r="A4" s="95" t="s">
        <v>5</v>
      </c>
      <c r="B4" s="95"/>
      <c r="C4" s="95"/>
      <c r="D4" s="95"/>
      <c r="E4" s="95"/>
      <c r="F4" s="95"/>
      <c r="G4" s="95"/>
      <c r="H4" s="93"/>
    </row>
    <row r="5" spans="1:21" ht="12.75" customHeight="1">
      <c r="A5" s="2"/>
      <c r="B5" s="2"/>
      <c r="C5" s="2"/>
      <c r="D5" s="2"/>
      <c r="E5" s="2"/>
      <c r="F5" s="2"/>
      <c r="G5" s="2"/>
    </row>
    <row r="6" spans="1:21" ht="12.75" customHeight="1">
      <c r="A6" s="2"/>
      <c r="B6" s="2"/>
      <c r="C6" s="98" t="s">
        <v>34</v>
      </c>
      <c r="D6" s="99"/>
      <c r="E6" s="99"/>
      <c r="F6" s="99"/>
      <c r="G6" s="99"/>
    </row>
    <row r="7" spans="1:21" ht="12.75" customHeight="1">
      <c r="A7" s="2"/>
      <c r="B7" s="2"/>
      <c r="C7" s="5" t="s">
        <v>3</v>
      </c>
      <c r="D7" s="18"/>
      <c r="E7" s="6">
        <v>43100</v>
      </c>
      <c r="F7" s="18"/>
      <c r="G7" s="6">
        <v>42825</v>
      </c>
    </row>
    <row r="8" spans="1:21" ht="12.75" customHeight="1">
      <c r="A8" s="2"/>
      <c r="B8" s="2"/>
      <c r="C8" s="57">
        <v>2018</v>
      </c>
      <c r="D8" s="3"/>
      <c r="E8" s="7">
        <v>43100</v>
      </c>
      <c r="F8" s="3"/>
      <c r="G8" s="7">
        <v>42825</v>
      </c>
    </row>
    <row r="9" spans="1:21" ht="15.6" customHeight="1">
      <c r="A9" s="100" t="s">
        <v>35</v>
      </c>
      <c r="B9" s="96"/>
      <c r="C9" s="5"/>
      <c r="D9" s="2"/>
      <c r="E9" s="5"/>
      <c r="F9" s="2"/>
      <c r="G9" s="5"/>
    </row>
    <row r="10" spans="1:21" ht="15.6" customHeight="1">
      <c r="A10" s="2"/>
      <c r="B10" s="8" t="s">
        <v>36</v>
      </c>
      <c r="C10" s="19">
        <v>231</v>
      </c>
      <c r="D10" s="2"/>
      <c r="E10" s="19">
        <v>192</v>
      </c>
      <c r="F10" s="2"/>
      <c r="G10" s="19">
        <v>191</v>
      </c>
    </row>
    <row r="11" spans="1:21" ht="15.6" customHeight="1">
      <c r="A11" s="2"/>
      <c r="B11" s="50" t="s">
        <v>7</v>
      </c>
      <c r="C11" s="2"/>
      <c r="D11" s="2"/>
      <c r="E11" s="2"/>
      <c r="F11" s="2"/>
      <c r="G11" s="2"/>
    </row>
    <row r="12" spans="1:21" ht="15.6" customHeight="1">
      <c r="A12" s="2"/>
      <c r="B12" s="50" t="s">
        <v>185</v>
      </c>
      <c r="C12" s="20">
        <v>-137</v>
      </c>
      <c r="D12" s="2"/>
      <c r="E12" s="20">
        <v>-115</v>
      </c>
      <c r="F12" s="2"/>
      <c r="G12" s="20">
        <v>-113</v>
      </c>
    </row>
    <row r="13" spans="1:21" ht="15.6" customHeight="1">
      <c r="A13" s="2"/>
      <c r="B13" s="50" t="s">
        <v>186</v>
      </c>
      <c r="C13" s="21">
        <v>-16</v>
      </c>
      <c r="D13" s="2"/>
      <c r="E13" s="21">
        <v>-14</v>
      </c>
      <c r="F13" s="2"/>
      <c r="G13" s="21">
        <v>-10</v>
      </c>
    </row>
    <row r="14" spans="1:21" ht="15.6" customHeight="1">
      <c r="A14" s="2"/>
      <c r="B14" s="51" t="s">
        <v>184</v>
      </c>
      <c r="C14" s="20">
        <f>SUM(C10:C13)</f>
        <v>78</v>
      </c>
      <c r="D14" s="2"/>
      <c r="E14" s="20">
        <f>SUM(E10:E13)</f>
        <v>63</v>
      </c>
      <c r="F14" s="2"/>
      <c r="G14" s="20">
        <f>SUM(G10:G13)</f>
        <v>68</v>
      </c>
    </row>
    <row r="15" spans="1:21" ht="15.6" customHeight="1">
      <c r="A15" s="2"/>
      <c r="B15" s="63" t="s">
        <v>37</v>
      </c>
      <c r="C15" s="20">
        <v>402</v>
      </c>
      <c r="D15" s="2"/>
      <c r="E15" s="20">
        <v>321</v>
      </c>
      <c r="F15" s="2"/>
      <c r="G15" s="20">
        <v>320</v>
      </c>
    </row>
    <row r="16" spans="1:21" ht="15.6" customHeight="1">
      <c r="A16" s="2"/>
      <c r="B16" s="50" t="s">
        <v>7</v>
      </c>
      <c r="C16" s="2"/>
      <c r="D16" s="2"/>
      <c r="E16" s="2"/>
      <c r="F16" s="2"/>
      <c r="G16" s="2"/>
    </row>
    <row r="17" spans="1:7" ht="15.6" customHeight="1">
      <c r="A17" s="2"/>
      <c r="B17" s="50" t="s">
        <v>145</v>
      </c>
      <c r="C17" s="20">
        <v>-208</v>
      </c>
      <c r="D17" s="2"/>
      <c r="E17" s="20">
        <v>-167</v>
      </c>
      <c r="F17" s="2"/>
      <c r="G17" s="20">
        <v>-183</v>
      </c>
    </row>
    <row r="18" spans="1:7" ht="15.6" customHeight="1">
      <c r="A18" s="2"/>
      <c r="B18" s="50" t="s">
        <v>146</v>
      </c>
      <c r="C18" s="21">
        <v>-120</v>
      </c>
      <c r="D18" s="2"/>
      <c r="E18" s="21">
        <v>-89</v>
      </c>
      <c r="F18" s="2"/>
      <c r="G18" s="21">
        <v>-76</v>
      </c>
    </row>
    <row r="19" spans="1:7" ht="15.6" customHeight="1">
      <c r="A19" s="2"/>
      <c r="B19" s="51" t="s">
        <v>147</v>
      </c>
      <c r="C19" s="20">
        <f>SUM(C15:C18)</f>
        <v>74</v>
      </c>
      <c r="D19" s="2"/>
      <c r="E19" s="20">
        <f>SUM(E15:E18)</f>
        <v>65</v>
      </c>
      <c r="F19" s="2"/>
      <c r="G19" s="20">
        <f>SUM(G15:G18)</f>
        <v>61</v>
      </c>
    </row>
    <row r="20" spans="1:7" ht="15.6" customHeight="1">
      <c r="A20" s="2"/>
      <c r="B20" s="8" t="s">
        <v>38</v>
      </c>
      <c r="C20" s="20">
        <v>27</v>
      </c>
      <c r="D20" s="2"/>
      <c r="E20" s="20">
        <v>25</v>
      </c>
      <c r="F20" s="2"/>
      <c r="G20" s="20">
        <v>25</v>
      </c>
    </row>
    <row r="21" spans="1:7" ht="15.6" customHeight="1">
      <c r="A21" s="2"/>
      <c r="B21" s="53" t="s">
        <v>7</v>
      </c>
      <c r="C21" s="2"/>
      <c r="D21" s="2"/>
      <c r="E21" s="2"/>
      <c r="F21" s="2"/>
      <c r="G21" s="2"/>
    </row>
    <row r="22" spans="1:7" ht="15.6" customHeight="1">
      <c r="A22" s="2"/>
      <c r="B22" s="53" t="s">
        <v>145</v>
      </c>
      <c r="C22" s="20">
        <v>-3</v>
      </c>
      <c r="D22" s="2"/>
      <c r="E22" s="20">
        <v>-3</v>
      </c>
      <c r="F22" s="2"/>
      <c r="G22" s="20">
        <v>-5</v>
      </c>
    </row>
    <row r="23" spans="1:7" ht="15.6" customHeight="1">
      <c r="A23" s="2"/>
      <c r="B23" s="53" t="s">
        <v>146</v>
      </c>
      <c r="C23" s="21">
        <v>-1</v>
      </c>
      <c r="D23" s="2"/>
      <c r="E23" s="21">
        <v>-1</v>
      </c>
      <c r="F23" s="2"/>
      <c r="G23" s="21">
        <v>-1</v>
      </c>
    </row>
    <row r="24" spans="1:7" ht="15.6" customHeight="1">
      <c r="A24" s="2"/>
      <c r="B24" s="51" t="s">
        <v>166</v>
      </c>
      <c r="C24" s="20">
        <f>SUM(C20:C23)</f>
        <v>23</v>
      </c>
      <c r="D24" s="2"/>
      <c r="E24" s="20">
        <f>SUM(E20:E23)</f>
        <v>21</v>
      </c>
      <c r="F24" s="2"/>
      <c r="G24" s="20">
        <f>SUM(G20:G23)</f>
        <v>19</v>
      </c>
    </row>
    <row r="25" spans="1:7" ht="15.6" customHeight="1">
      <c r="A25" s="2"/>
      <c r="B25" s="56" t="s">
        <v>39</v>
      </c>
      <c r="C25" s="21">
        <v>75</v>
      </c>
      <c r="D25" s="2"/>
      <c r="E25" s="21">
        <v>73</v>
      </c>
      <c r="F25" s="2"/>
      <c r="G25" s="21">
        <v>70</v>
      </c>
    </row>
    <row r="26" spans="1:7" ht="15.6" customHeight="1">
      <c r="A26" s="2"/>
      <c r="B26" s="54" t="s">
        <v>40</v>
      </c>
      <c r="C26" s="21">
        <f>C25+C24+C19+C14</f>
        <v>250</v>
      </c>
      <c r="D26" s="2"/>
      <c r="E26" s="21">
        <f>E25+E24+E19+E14</f>
        <v>222</v>
      </c>
      <c r="F26" s="2"/>
      <c r="G26" s="21">
        <f>G25+G24+G19+G14</f>
        <v>218</v>
      </c>
    </row>
    <row r="27" spans="1:7" ht="15.6" customHeight="1">
      <c r="A27" s="100" t="s">
        <v>41</v>
      </c>
      <c r="B27" s="96"/>
      <c r="C27" s="2"/>
      <c r="D27" s="2"/>
      <c r="E27" s="2"/>
      <c r="F27" s="2"/>
      <c r="G27" s="2"/>
    </row>
    <row r="28" spans="1:7" ht="15.6" customHeight="1">
      <c r="A28" s="2"/>
      <c r="B28" s="8" t="s">
        <v>42</v>
      </c>
      <c r="C28" s="20">
        <v>100</v>
      </c>
      <c r="D28" s="2"/>
      <c r="E28" s="20">
        <v>99</v>
      </c>
      <c r="F28" s="2"/>
      <c r="G28" s="20">
        <v>95</v>
      </c>
    </row>
    <row r="29" spans="1:7" ht="15.6" customHeight="1">
      <c r="A29" s="2"/>
      <c r="B29" s="8" t="s">
        <v>43</v>
      </c>
      <c r="C29" s="21">
        <v>72</v>
      </c>
      <c r="D29" s="2"/>
      <c r="E29" s="21">
        <v>70</v>
      </c>
      <c r="F29" s="2"/>
      <c r="G29" s="21">
        <v>65</v>
      </c>
    </row>
    <row r="30" spans="1:7" ht="15.6" customHeight="1">
      <c r="A30" s="2"/>
      <c r="B30" s="52" t="s">
        <v>44</v>
      </c>
      <c r="C30" s="21">
        <f>SUM(C28:C29)</f>
        <v>172</v>
      </c>
      <c r="D30" s="2"/>
      <c r="E30" s="21">
        <f>SUM(E28:E29)</f>
        <v>169</v>
      </c>
      <c r="F30" s="2"/>
      <c r="G30" s="21">
        <f>SUM(G28:G29)</f>
        <v>160</v>
      </c>
    </row>
    <row r="31" spans="1:7" ht="15.6" customHeight="1">
      <c r="A31" s="100" t="s">
        <v>45</v>
      </c>
      <c r="B31" s="96"/>
      <c r="C31" s="2"/>
      <c r="D31" s="2"/>
      <c r="E31" s="2"/>
      <c r="F31" s="2"/>
      <c r="G31" s="2"/>
    </row>
    <row r="32" spans="1:7" ht="15.6" customHeight="1">
      <c r="A32" s="2"/>
      <c r="B32" s="8" t="s">
        <v>46</v>
      </c>
      <c r="C32" s="20">
        <v>133</v>
      </c>
      <c r="D32" s="2"/>
      <c r="E32" s="20">
        <v>119</v>
      </c>
      <c r="F32" s="2"/>
      <c r="G32" s="20">
        <v>108</v>
      </c>
    </row>
    <row r="33" spans="1:7" ht="15.6" customHeight="1">
      <c r="A33" s="2"/>
      <c r="B33" s="8" t="s">
        <v>47</v>
      </c>
      <c r="C33" s="21">
        <v>41</v>
      </c>
      <c r="D33" s="2"/>
      <c r="E33" s="21">
        <v>37</v>
      </c>
      <c r="F33" s="2"/>
      <c r="G33" s="21">
        <v>30</v>
      </c>
    </row>
    <row r="34" spans="1:7" ht="15.6" customHeight="1">
      <c r="A34" s="2"/>
      <c r="B34" s="52" t="s">
        <v>48</v>
      </c>
      <c r="C34" s="21">
        <f>SUM(C32:C33)</f>
        <v>174</v>
      </c>
      <c r="D34" s="2"/>
      <c r="E34" s="21">
        <f>SUM(E32:E33)</f>
        <v>156</v>
      </c>
      <c r="F34" s="2"/>
      <c r="G34" s="21">
        <f>SUM(G32:G33)</f>
        <v>138</v>
      </c>
    </row>
    <row r="35" spans="1:7" ht="15.6" customHeight="1">
      <c r="A35" s="100" t="s">
        <v>49</v>
      </c>
      <c r="B35" s="96"/>
      <c r="C35" s="21">
        <v>70</v>
      </c>
      <c r="D35" s="2"/>
      <c r="E35" s="21">
        <v>83</v>
      </c>
      <c r="F35" s="2"/>
      <c r="G35" s="21">
        <v>65</v>
      </c>
    </row>
    <row r="36" spans="1:7" ht="15.6" customHeight="1">
      <c r="A36" s="100" t="s">
        <v>50</v>
      </c>
      <c r="B36" s="96"/>
      <c r="C36" s="22">
        <f>C35+C34+C30+C26</f>
        <v>666</v>
      </c>
      <c r="D36" s="2"/>
      <c r="E36" s="22">
        <f>E35+E34+E30+E26</f>
        <v>630</v>
      </c>
      <c r="F36" s="2"/>
      <c r="G36" s="22">
        <f>G35+G34+G30+G26</f>
        <v>581</v>
      </c>
    </row>
    <row r="37" spans="1:7" ht="18.75" customHeight="1">
      <c r="A37" s="2"/>
      <c r="B37" s="2"/>
      <c r="C37" s="2"/>
      <c r="D37" s="2"/>
      <c r="E37" s="2"/>
      <c r="F37" s="2"/>
      <c r="G37" s="2"/>
    </row>
    <row r="38" spans="1:7" ht="18.75" customHeight="1"/>
    <row r="39" spans="1:7" ht="18.75" customHeight="1"/>
    <row r="40" spans="1:7" ht="18.75" customHeight="1"/>
    <row r="41" spans="1:7" ht="18.75" customHeight="1"/>
    <row r="42" spans="1:7" ht="18.75" customHeight="1"/>
    <row r="43" spans="1:7" ht="18.75" customHeight="1"/>
    <row r="44" spans="1:7" ht="18.75" customHeight="1"/>
    <row r="45" spans="1:7" ht="18.75" customHeight="1"/>
    <row r="46" spans="1:7" ht="18.75" customHeight="1"/>
    <row r="47" spans="1:7" ht="18.75" customHeight="1"/>
    <row r="48" spans="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sheetData>
  <mergeCells count="10">
    <mergeCell ref="A27:B27"/>
    <mergeCell ref="A31:B31"/>
    <mergeCell ref="A35:B35"/>
    <mergeCell ref="A36:B36"/>
    <mergeCell ref="A1:G1"/>
    <mergeCell ref="A2:G2"/>
    <mergeCell ref="A3:G3"/>
    <mergeCell ref="C6:G6"/>
    <mergeCell ref="A9:B9"/>
    <mergeCell ref="A4:G4"/>
  </mergeCells>
  <printOptions horizontalCentered="1"/>
  <pageMargins left="0.25" right="0.25"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showGridLines="0" topLeftCell="A16" workbookViewId="0">
      <selection activeCell="B32" sqref="B32"/>
    </sheetView>
  </sheetViews>
  <sheetFormatPr defaultColWidth="21.5" defaultRowHeight="12.75"/>
  <cols>
    <col min="1" max="1" width="5.83203125" customWidth="1"/>
    <col min="2" max="2" width="70.83203125" customWidth="1"/>
    <col min="3" max="3" width="15.83203125" customWidth="1"/>
    <col min="4" max="4" width="16" customWidth="1"/>
    <col min="5" max="5" width="2.83203125" customWidth="1"/>
    <col min="6" max="6" width="16" customWidth="1"/>
  </cols>
  <sheetData>
    <row r="1" spans="1:25" ht="12.75" customHeight="1">
      <c r="A1" s="95" t="s">
        <v>0</v>
      </c>
      <c r="B1" s="96"/>
      <c r="C1" s="96"/>
      <c r="D1" s="96"/>
      <c r="E1" s="96"/>
      <c r="F1" s="96"/>
      <c r="G1" s="2"/>
      <c r="H1" s="2"/>
      <c r="J1" s="2"/>
      <c r="K1" s="2"/>
      <c r="L1" s="2"/>
      <c r="M1" s="2"/>
      <c r="N1" s="2"/>
      <c r="O1" s="2"/>
      <c r="P1" s="2"/>
      <c r="Q1" s="2"/>
      <c r="R1" s="2"/>
      <c r="S1" s="2"/>
      <c r="T1" s="2"/>
      <c r="U1" s="2"/>
      <c r="V1" s="2"/>
      <c r="W1" s="2"/>
      <c r="X1" s="2"/>
      <c r="Y1" s="2"/>
    </row>
    <row r="2" spans="1:25" ht="12.75" customHeight="1">
      <c r="A2" s="95" t="s">
        <v>51</v>
      </c>
      <c r="B2" s="97"/>
      <c r="C2" s="97"/>
      <c r="D2" s="97"/>
      <c r="E2" s="97"/>
      <c r="F2" s="97"/>
      <c r="G2" s="2"/>
      <c r="H2" s="2"/>
      <c r="J2" s="2"/>
      <c r="K2" s="2"/>
      <c r="L2" s="2"/>
      <c r="M2" s="2"/>
      <c r="N2" s="2"/>
      <c r="O2" s="2"/>
      <c r="P2" s="2"/>
      <c r="Q2" s="2"/>
      <c r="R2" s="2"/>
      <c r="S2" s="2"/>
      <c r="T2" s="2"/>
      <c r="U2" s="2"/>
      <c r="V2" s="2"/>
      <c r="W2" s="2"/>
      <c r="X2" s="2"/>
      <c r="Y2" s="2"/>
    </row>
    <row r="3" spans="1:25" ht="12.75" customHeight="1">
      <c r="A3" s="95" t="s">
        <v>33</v>
      </c>
      <c r="B3" s="97"/>
      <c r="C3" s="97"/>
      <c r="D3" s="97"/>
      <c r="E3" s="97"/>
      <c r="F3" s="97"/>
      <c r="G3" s="2"/>
      <c r="H3" s="2"/>
      <c r="J3" s="2"/>
      <c r="K3" s="2"/>
      <c r="L3" s="2"/>
      <c r="M3" s="2"/>
      <c r="N3" s="2"/>
      <c r="O3" s="2"/>
      <c r="P3" s="2"/>
      <c r="Q3" s="2"/>
      <c r="R3" s="2"/>
      <c r="S3" s="2"/>
      <c r="T3" s="2"/>
      <c r="U3" s="2"/>
      <c r="V3" s="2"/>
      <c r="W3" s="2"/>
      <c r="X3" s="2"/>
      <c r="Y3" s="2"/>
    </row>
    <row r="4" spans="1:25" ht="12.75" customHeight="1">
      <c r="A4" s="2"/>
      <c r="B4" s="2"/>
      <c r="C4" s="2"/>
      <c r="D4" s="2"/>
      <c r="E4" s="2"/>
      <c r="F4" s="2"/>
      <c r="G4" s="2"/>
      <c r="H4" s="2"/>
    </row>
    <row r="5" spans="1:25" ht="12.75" customHeight="1">
      <c r="A5" s="2"/>
      <c r="B5" s="1" t="s">
        <v>52</v>
      </c>
      <c r="C5" s="3"/>
      <c r="D5" s="1" t="s">
        <v>3</v>
      </c>
      <c r="E5" s="3"/>
      <c r="F5" s="23">
        <v>43100</v>
      </c>
      <c r="G5" s="2"/>
      <c r="H5" s="1" t="s">
        <v>52</v>
      </c>
      <c r="I5" s="3"/>
      <c r="J5" s="1" t="s">
        <v>52</v>
      </c>
    </row>
    <row r="6" spans="1:25" ht="12.75" customHeight="1">
      <c r="A6" s="2"/>
      <c r="B6" s="1" t="s">
        <v>52</v>
      </c>
      <c r="C6" s="3"/>
      <c r="D6" s="57">
        <v>2018</v>
      </c>
      <c r="E6" s="3"/>
      <c r="F6" s="7">
        <v>43100</v>
      </c>
      <c r="G6" s="2"/>
      <c r="H6" s="1" t="s">
        <v>52</v>
      </c>
      <c r="I6" s="3"/>
      <c r="J6" s="1" t="s">
        <v>52</v>
      </c>
    </row>
    <row r="7" spans="1:25" ht="15.75" customHeight="1">
      <c r="A7" s="100" t="s">
        <v>53</v>
      </c>
      <c r="B7" s="96"/>
      <c r="C7" s="2"/>
      <c r="D7" s="1" t="s">
        <v>5</v>
      </c>
      <c r="E7" s="2"/>
      <c r="F7" s="2"/>
      <c r="G7" s="2"/>
      <c r="H7" s="2"/>
    </row>
    <row r="8" spans="1:25" ht="15.75" customHeight="1">
      <c r="A8" s="101" t="s">
        <v>54</v>
      </c>
      <c r="B8" s="97"/>
      <c r="C8" s="2"/>
      <c r="D8" s="2"/>
      <c r="E8" s="2"/>
      <c r="F8" s="2"/>
      <c r="G8" s="2"/>
      <c r="H8" s="2"/>
    </row>
    <row r="9" spans="1:25" ht="15.75" customHeight="1">
      <c r="A9" s="2"/>
      <c r="B9" s="10" t="s">
        <v>55</v>
      </c>
      <c r="C9" s="2"/>
      <c r="D9" s="19">
        <v>405</v>
      </c>
      <c r="E9" s="2"/>
      <c r="F9" s="19">
        <v>377</v>
      </c>
      <c r="G9" s="2"/>
      <c r="H9" s="2"/>
    </row>
    <row r="10" spans="1:25" ht="15.75" customHeight="1">
      <c r="A10" s="2"/>
      <c r="B10" s="10" t="s">
        <v>56</v>
      </c>
      <c r="C10" s="2"/>
      <c r="D10" s="20">
        <v>24</v>
      </c>
      <c r="E10" s="2"/>
      <c r="F10" s="20">
        <v>22</v>
      </c>
      <c r="G10" s="2"/>
      <c r="H10" s="2"/>
    </row>
    <row r="11" spans="1:25" ht="15.75" customHeight="1">
      <c r="A11" s="2"/>
      <c r="B11" s="10" t="s">
        <v>57</v>
      </c>
      <c r="C11" s="2"/>
      <c r="D11" s="20">
        <v>224</v>
      </c>
      <c r="E11" s="2"/>
      <c r="F11" s="20">
        <v>235</v>
      </c>
      <c r="G11" s="2"/>
      <c r="H11" s="2"/>
    </row>
    <row r="12" spans="1:25" ht="15.75" customHeight="1">
      <c r="A12" s="2"/>
      <c r="B12" s="10" t="s">
        <v>58</v>
      </c>
      <c r="C12" s="2"/>
      <c r="D12" s="20">
        <v>486</v>
      </c>
      <c r="E12" s="2"/>
      <c r="F12" s="20">
        <v>356</v>
      </c>
      <c r="G12" s="2"/>
      <c r="H12" s="2"/>
    </row>
    <row r="13" spans="1:25" ht="15.75" customHeight="1">
      <c r="A13" s="2"/>
      <c r="B13" s="10" t="s">
        <v>59</v>
      </c>
      <c r="C13" s="2"/>
      <c r="D13" s="20">
        <v>4026</v>
      </c>
      <c r="E13" s="2"/>
      <c r="F13" s="20">
        <v>3988</v>
      </c>
      <c r="G13" s="2"/>
      <c r="H13" s="2"/>
    </row>
    <row r="14" spans="1:25" ht="15.75" customHeight="1">
      <c r="A14" s="2"/>
      <c r="B14" s="10" t="s">
        <v>60</v>
      </c>
      <c r="C14" s="2"/>
      <c r="D14" s="20">
        <v>205</v>
      </c>
      <c r="E14" s="2"/>
      <c r="F14" s="20">
        <v>235</v>
      </c>
      <c r="G14" s="2"/>
      <c r="H14" s="2"/>
    </row>
    <row r="15" spans="1:25" ht="15.75" customHeight="1">
      <c r="A15" s="2"/>
      <c r="B15" s="10" t="s">
        <v>61</v>
      </c>
      <c r="C15" s="2"/>
      <c r="D15" s="21">
        <v>268</v>
      </c>
      <c r="E15" s="2"/>
      <c r="F15" s="21">
        <v>297</v>
      </c>
      <c r="G15" s="2"/>
      <c r="H15" s="2"/>
    </row>
    <row r="16" spans="1:25" ht="15.75" customHeight="1">
      <c r="A16" s="101" t="s">
        <v>62</v>
      </c>
      <c r="B16" s="97"/>
      <c r="C16" s="2"/>
      <c r="D16" s="20">
        <f>SUM(D9:D15)</f>
        <v>5638</v>
      </c>
      <c r="E16" s="2"/>
      <c r="F16" s="20">
        <f>SUM(F9:F15)</f>
        <v>5510</v>
      </c>
      <c r="G16" s="2"/>
      <c r="H16" s="2"/>
    </row>
    <row r="17" spans="1:8" ht="15.75" customHeight="1">
      <c r="A17" s="101" t="s">
        <v>63</v>
      </c>
      <c r="B17" s="97"/>
      <c r="C17" s="2"/>
      <c r="D17" s="20">
        <v>384</v>
      </c>
      <c r="E17" s="2"/>
      <c r="F17" s="20">
        <v>400</v>
      </c>
      <c r="G17" s="2"/>
      <c r="H17" s="2"/>
    </row>
    <row r="18" spans="1:8" ht="15.75" customHeight="1">
      <c r="A18" s="101" t="s">
        <v>64</v>
      </c>
      <c r="B18" s="97"/>
      <c r="C18" s="2"/>
      <c r="D18" s="20">
        <v>416</v>
      </c>
      <c r="E18" s="2"/>
      <c r="F18" s="20">
        <v>393</v>
      </c>
      <c r="G18" s="2"/>
      <c r="H18" s="2"/>
    </row>
    <row r="19" spans="1:8" ht="15.75" customHeight="1">
      <c r="A19" s="101" t="s">
        <v>65</v>
      </c>
      <c r="B19" s="97"/>
      <c r="C19" s="2"/>
      <c r="D19" s="20">
        <v>6549</v>
      </c>
      <c r="E19" s="2"/>
      <c r="F19" s="20">
        <v>6586</v>
      </c>
      <c r="G19" s="2"/>
      <c r="H19" s="2"/>
    </row>
    <row r="20" spans="1:8" ht="15.75" customHeight="1">
      <c r="A20" s="101" t="s">
        <v>66</v>
      </c>
      <c r="B20" s="97"/>
      <c r="C20" s="2"/>
      <c r="D20" s="20">
        <v>2432</v>
      </c>
      <c r="E20" s="2"/>
      <c r="F20" s="20">
        <v>2468</v>
      </c>
      <c r="G20" s="2"/>
      <c r="H20" s="2"/>
    </row>
    <row r="21" spans="1:8" ht="15.75" customHeight="1">
      <c r="A21" s="101" t="s">
        <v>67</v>
      </c>
      <c r="B21" s="97"/>
      <c r="C21" s="2"/>
      <c r="D21" s="21">
        <v>371</v>
      </c>
      <c r="E21" s="2"/>
      <c r="F21" s="21">
        <v>374</v>
      </c>
      <c r="G21" s="2"/>
      <c r="H21" s="2"/>
    </row>
    <row r="22" spans="1:8" ht="15.75" customHeight="1">
      <c r="A22" s="101" t="s">
        <v>68</v>
      </c>
      <c r="B22" s="97"/>
      <c r="C22" s="2"/>
      <c r="D22" s="22">
        <f>SUM(D16:D21)</f>
        <v>15790</v>
      </c>
      <c r="E22" s="2"/>
      <c r="F22" s="22">
        <f>SUM(F16:F21)</f>
        <v>15731</v>
      </c>
      <c r="G22" s="2"/>
      <c r="H22" s="2"/>
    </row>
    <row r="23" spans="1:8" ht="15.75" customHeight="1">
      <c r="A23" s="2"/>
      <c r="B23" s="2"/>
      <c r="C23" s="2"/>
      <c r="D23" s="2"/>
      <c r="E23" s="2"/>
      <c r="F23" s="2"/>
      <c r="G23" s="2"/>
      <c r="H23" s="2"/>
    </row>
    <row r="24" spans="1:8" ht="15.75" customHeight="1">
      <c r="A24" s="100" t="s">
        <v>69</v>
      </c>
      <c r="B24" s="97"/>
      <c r="C24" s="2"/>
      <c r="D24" s="2"/>
      <c r="E24" s="2"/>
      <c r="F24" s="2"/>
      <c r="G24" s="2"/>
      <c r="H24" s="2"/>
    </row>
    <row r="25" spans="1:8" ht="15.75" customHeight="1">
      <c r="A25" s="101" t="s">
        <v>70</v>
      </c>
      <c r="B25" s="97"/>
      <c r="C25" s="2"/>
      <c r="D25" s="2"/>
      <c r="E25" s="2"/>
      <c r="F25" s="2"/>
      <c r="G25" s="2"/>
      <c r="H25" s="2"/>
    </row>
    <row r="26" spans="1:8" ht="15.75" customHeight="1">
      <c r="A26" s="2"/>
      <c r="B26" s="58" t="s">
        <v>71</v>
      </c>
      <c r="C26" s="2"/>
      <c r="D26" s="19">
        <v>237</v>
      </c>
      <c r="E26" s="2"/>
      <c r="F26" s="19">
        <v>177</v>
      </c>
      <c r="G26" s="2"/>
      <c r="H26" s="2"/>
    </row>
    <row r="27" spans="1:8" ht="15.75" customHeight="1">
      <c r="A27" s="2"/>
      <c r="B27" s="10" t="s">
        <v>72</v>
      </c>
      <c r="C27" s="2"/>
      <c r="D27" s="20">
        <v>128</v>
      </c>
      <c r="E27" s="2"/>
      <c r="F27" s="20">
        <v>128</v>
      </c>
      <c r="G27" s="2"/>
      <c r="H27" s="2"/>
    </row>
    <row r="28" spans="1:8" ht="15.75" customHeight="1">
      <c r="A28" s="2"/>
      <c r="B28" s="10" t="s">
        <v>73</v>
      </c>
      <c r="C28" s="2"/>
      <c r="D28" s="20">
        <v>111</v>
      </c>
      <c r="E28" s="2"/>
      <c r="F28" s="20">
        <v>170</v>
      </c>
      <c r="G28" s="2"/>
      <c r="H28" s="2"/>
    </row>
    <row r="29" spans="1:8" ht="15.75" customHeight="1">
      <c r="A29" s="2"/>
      <c r="B29" s="10" t="s">
        <v>74</v>
      </c>
      <c r="C29" s="2"/>
      <c r="D29" s="20">
        <v>386</v>
      </c>
      <c r="E29" s="2"/>
      <c r="F29" s="20">
        <v>161</v>
      </c>
      <c r="G29" s="2"/>
      <c r="H29" s="2"/>
    </row>
    <row r="30" spans="1:8" ht="15.75" customHeight="1">
      <c r="A30" s="2"/>
      <c r="B30" s="10" t="s">
        <v>75</v>
      </c>
      <c r="C30" s="2"/>
      <c r="D30" s="20">
        <v>161</v>
      </c>
      <c r="E30" s="2"/>
      <c r="F30" s="20">
        <v>85</v>
      </c>
      <c r="G30" s="2"/>
      <c r="H30" s="2"/>
    </row>
    <row r="31" spans="1:8" ht="15.75" customHeight="1">
      <c r="A31" s="2"/>
      <c r="B31" s="10" t="s">
        <v>59</v>
      </c>
      <c r="C31" s="2"/>
      <c r="D31" s="20">
        <v>4026</v>
      </c>
      <c r="E31" s="2"/>
      <c r="F31" s="20">
        <v>3988</v>
      </c>
      <c r="G31" s="2"/>
      <c r="H31" s="2"/>
    </row>
    <row r="32" spans="1:8" ht="15.75" customHeight="1">
      <c r="A32" s="2"/>
      <c r="B32" s="94" t="s">
        <v>183</v>
      </c>
      <c r="C32" s="2"/>
      <c r="D32" s="20">
        <v>960</v>
      </c>
      <c r="E32" s="2"/>
      <c r="F32" s="20">
        <v>480</v>
      </c>
      <c r="G32" s="2"/>
      <c r="H32" s="2"/>
    </row>
    <row r="33" spans="1:8" ht="15.75" customHeight="1">
      <c r="A33" s="2"/>
      <c r="B33" s="10" t="s">
        <v>76</v>
      </c>
      <c r="C33" s="2"/>
      <c r="D33" s="20">
        <v>27</v>
      </c>
      <c r="E33" s="2"/>
      <c r="F33" s="20">
        <v>45</v>
      </c>
      <c r="G33" s="2"/>
      <c r="H33" s="2"/>
    </row>
    <row r="34" spans="1:8" ht="15.75" customHeight="1">
      <c r="A34" s="101" t="s">
        <v>77</v>
      </c>
      <c r="B34" s="97"/>
      <c r="C34" s="2"/>
      <c r="D34" s="24">
        <f>SUM(D26:D33)</f>
        <v>6036</v>
      </c>
      <c r="E34" s="2"/>
      <c r="F34" s="24">
        <f>SUM(F26:F33)</f>
        <v>5234</v>
      </c>
      <c r="G34" s="2"/>
      <c r="H34" s="2"/>
    </row>
    <row r="35" spans="1:8" ht="15.75" customHeight="1">
      <c r="A35" s="101" t="s">
        <v>78</v>
      </c>
      <c r="B35" s="97"/>
      <c r="C35" s="2"/>
      <c r="D35" s="20">
        <v>3155</v>
      </c>
      <c r="E35" s="2"/>
      <c r="F35" s="20">
        <v>3727</v>
      </c>
      <c r="G35" s="2"/>
      <c r="H35" s="2"/>
    </row>
    <row r="36" spans="1:8" ht="15.75" customHeight="1">
      <c r="A36" s="101" t="s">
        <v>79</v>
      </c>
      <c r="B36" s="97"/>
      <c r="C36" s="2"/>
      <c r="D36" s="20">
        <v>600</v>
      </c>
      <c r="E36" s="2"/>
      <c r="F36" s="20">
        <v>602</v>
      </c>
      <c r="G36" s="2"/>
      <c r="H36" s="2"/>
    </row>
    <row r="37" spans="1:8" ht="15.75" customHeight="1">
      <c r="A37" s="101" t="s">
        <v>80</v>
      </c>
      <c r="B37" s="97"/>
      <c r="C37" s="2"/>
      <c r="D37" s="20">
        <v>106</v>
      </c>
      <c r="E37" s="2"/>
      <c r="F37" s="20">
        <v>126</v>
      </c>
      <c r="G37" s="2"/>
      <c r="H37" s="2"/>
    </row>
    <row r="38" spans="1:8" ht="15.75" customHeight="1">
      <c r="A38" s="101" t="s">
        <v>81</v>
      </c>
      <c r="B38" s="97"/>
      <c r="C38" s="2"/>
      <c r="D38" s="20">
        <v>168</v>
      </c>
      <c r="E38" s="2"/>
      <c r="F38" s="20">
        <v>162</v>
      </c>
      <c r="G38" s="2"/>
      <c r="H38" s="2"/>
    </row>
    <row r="39" spans="1:8" ht="15.75" customHeight="1">
      <c r="A39" s="101" t="s">
        <v>82</v>
      </c>
      <c r="B39" s="97"/>
      <c r="C39" s="2"/>
      <c r="D39" s="25">
        <f>SUM(D34:D38)</f>
        <v>10065</v>
      </c>
      <c r="E39" s="2"/>
      <c r="F39" s="25">
        <f>SUM(F34:F38)</f>
        <v>9851</v>
      </c>
      <c r="G39" s="2"/>
      <c r="H39" s="2"/>
    </row>
    <row r="40" spans="1:8" ht="15.75" customHeight="1">
      <c r="A40" s="97"/>
      <c r="B40" s="97"/>
      <c r="C40" s="2"/>
      <c r="D40" s="2"/>
      <c r="E40" s="2"/>
      <c r="F40" s="2"/>
      <c r="G40" s="2"/>
      <c r="H40" s="2"/>
    </row>
    <row r="41" spans="1:8" ht="15.75" customHeight="1">
      <c r="A41" s="100" t="s">
        <v>83</v>
      </c>
      <c r="B41" s="97"/>
      <c r="C41" s="2"/>
      <c r="D41" s="2"/>
      <c r="E41" s="2"/>
      <c r="F41" s="2"/>
      <c r="G41" s="2"/>
      <c r="H41" s="2"/>
    </row>
    <row r="42" spans="1:8" ht="15.75" customHeight="1">
      <c r="A42" s="100" t="s">
        <v>84</v>
      </c>
      <c r="B42" s="97"/>
      <c r="C42" s="2"/>
      <c r="D42" s="2"/>
      <c r="E42" s="2"/>
      <c r="F42" s="2"/>
      <c r="G42" s="2"/>
      <c r="H42" s="2"/>
    </row>
    <row r="43" spans="1:8" ht="15.75" customHeight="1">
      <c r="A43" s="101" t="s">
        <v>85</v>
      </c>
      <c r="B43" s="97"/>
      <c r="C43" s="2"/>
      <c r="D43" s="2"/>
      <c r="E43" s="2"/>
      <c r="F43" s="2"/>
      <c r="G43" s="2"/>
      <c r="H43" s="2"/>
    </row>
    <row r="44" spans="1:8" ht="15.75" customHeight="1">
      <c r="A44" s="2"/>
      <c r="B44" s="10" t="s">
        <v>86</v>
      </c>
      <c r="C44" s="2"/>
      <c r="D44" s="20">
        <v>2</v>
      </c>
      <c r="E44" s="2"/>
      <c r="F44" s="20">
        <v>2</v>
      </c>
      <c r="G44" s="2"/>
      <c r="H44" s="2"/>
    </row>
    <row r="45" spans="1:8" ht="15.75" customHeight="1">
      <c r="A45" s="2"/>
      <c r="B45" s="10" t="s">
        <v>87</v>
      </c>
      <c r="C45" s="2"/>
      <c r="D45" s="20">
        <v>2926</v>
      </c>
      <c r="E45" s="2"/>
      <c r="F45" s="20">
        <v>3024</v>
      </c>
      <c r="G45" s="2"/>
      <c r="H45" s="2"/>
    </row>
    <row r="46" spans="1:8" ht="15.75" customHeight="1">
      <c r="A46" s="2"/>
      <c r="B46" s="10" t="s">
        <v>88</v>
      </c>
      <c r="C46" s="2"/>
      <c r="D46" s="20">
        <v>-289</v>
      </c>
      <c r="E46" s="2"/>
      <c r="F46" s="20">
        <v>-247</v>
      </c>
      <c r="G46" s="2"/>
      <c r="H46" s="2"/>
    </row>
    <row r="47" spans="1:8" ht="15.75" customHeight="1">
      <c r="A47" s="2"/>
      <c r="B47" s="58" t="s">
        <v>89</v>
      </c>
      <c r="C47" s="2"/>
      <c r="D47" s="20">
        <v>-1060</v>
      </c>
      <c r="E47" s="2"/>
      <c r="F47" s="20">
        <v>-862</v>
      </c>
      <c r="G47" s="2"/>
      <c r="H47" s="2"/>
    </row>
    <row r="48" spans="1:8" ht="15.75" customHeight="1">
      <c r="A48" s="2"/>
      <c r="B48" s="10" t="s">
        <v>90</v>
      </c>
      <c r="C48" s="2"/>
      <c r="D48" s="21">
        <v>4146</v>
      </c>
      <c r="E48" s="2"/>
      <c r="F48" s="21">
        <v>3963</v>
      </c>
      <c r="G48" s="2"/>
      <c r="H48" s="2"/>
    </row>
    <row r="49" spans="1:8" ht="15.75" customHeight="1">
      <c r="A49" s="101" t="s">
        <v>91</v>
      </c>
      <c r="B49" s="97"/>
      <c r="C49" s="2"/>
      <c r="D49" s="20">
        <f>SUM(D44:D48)</f>
        <v>5725</v>
      </c>
      <c r="E49" s="2"/>
      <c r="F49" s="20">
        <f>SUM(F44:F48)</f>
        <v>5880</v>
      </c>
      <c r="G49" s="2"/>
      <c r="H49" s="2"/>
    </row>
    <row r="50" spans="1:8" ht="15.75" customHeight="1">
      <c r="A50" s="101" t="s">
        <v>92</v>
      </c>
      <c r="B50" s="97"/>
      <c r="C50" s="2"/>
      <c r="D50" s="26">
        <f>D49+D39</f>
        <v>15790</v>
      </c>
      <c r="E50" s="2"/>
      <c r="F50" s="26">
        <f>F49+F39</f>
        <v>15731</v>
      </c>
      <c r="G50" s="2"/>
      <c r="H50" s="2"/>
    </row>
    <row r="51" spans="1:8" ht="18.75" customHeight="1"/>
    <row r="52" spans="1:8" ht="18.75" customHeight="1"/>
    <row r="53" spans="1:8" ht="18.75" customHeight="1"/>
    <row r="54" spans="1:8" ht="18.75" customHeight="1"/>
    <row r="55" spans="1:8" ht="18.75" customHeight="1"/>
    <row r="56" spans="1:8" ht="18.75" customHeight="1"/>
    <row r="57" spans="1:8" ht="18.75" customHeight="1"/>
    <row r="58" spans="1:8" ht="18.75" customHeight="1"/>
    <row r="59" spans="1:8" ht="18.75" customHeight="1"/>
    <row r="60" spans="1:8" ht="18.75" customHeight="1"/>
    <row r="61" spans="1:8" ht="18.75" customHeight="1"/>
    <row r="62" spans="1:8" ht="18.75" customHeight="1"/>
    <row r="63" spans="1:8" ht="18.75" customHeight="1"/>
    <row r="64" spans="1: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sheetData>
  <mergeCells count="26">
    <mergeCell ref="A1:F1"/>
    <mergeCell ref="A2:F2"/>
    <mergeCell ref="A3:F3"/>
    <mergeCell ref="A7:B7"/>
    <mergeCell ref="A8:B8"/>
    <mergeCell ref="A16:B16"/>
    <mergeCell ref="A17:B17"/>
    <mergeCell ref="A18:B18"/>
    <mergeCell ref="A19:B19"/>
    <mergeCell ref="A20:B20"/>
    <mergeCell ref="A21:B21"/>
    <mergeCell ref="A22:B22"/>
    <mergeCell ref="A24:B24"/>
    <mergeCell ref="A25:B25"/>
    <mergeCell ref="A34:B34"/>
    <mergeCell ref="A35:B35"/>
    <mergeCell ref="A36:B36"/>
    <mergeCell ref="A37:B37"/>
    <mergeCell ref="A38:B38"/>
    <mergeCell ref="A39:B39"/>
    <mergeCell ref="A50:B50"/>
    <mergeCell ref="A40:B40"/>
    <mergeCell ref="A41:B41"/>
    <mergeCell ref="A42:B42"/>
    <mergeCell ref="A43:B43"/>
    <mergeCell ref="A49:B49"/>
  </mergeCells>
  <pageMargins left="0.25" right="0.25"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showGridLines="0" zoomScaleNormal="100" workbookViewId="0">
      <selection activeCell="A32" sqref="A32:G32"/>
    </sheetView>
  </sheetViews>
  <sheetFormatPr defaultColWidth="21.5" defaultRowHeight="12.75"/>
  <cols>
    <col min="1" max="1" width="77.6640625" style="33" customWidth="1"/>
    <col min="2" max="2" width="2.83203125" style="33" customWidth="1"/>
    <col min="3" max="3" width="16.83203125" style="33" customWidth="1"/>
    <col min="4" max="4" width="2.83203125" style="33" customWidth="1"/>
    <col min="5" max="5" width="16.83203125" style="33" customWidth="1"/>
    <col min="6" max="6" width="2.83203125" style="33" customWidth="1"/>
    <col min="7" max="7" width="16.83203125" style="33" customWidth="1"/>
    <col min="8" max="16384" width="21.5" style="33"/>
  </cols>
  <sheetData>
    <row r="1" spans="1:22" ht="12.75" customHeight="1">
      <c r="A1" s="95" t="s">
        <v>0</v>
      </c>
      <c r="B1" s="101"/>
      <c r="C1" s="101"/>
      <c r="D1" s="101"/>
      <c r="E1" s="101"/>
      <c r="F1" s="101"/>
      <c r="G1" s="101"/>
      <c r="H1" s="30"/>
      <c r="I1" s="30"/>
      <c r="J1" s="30"/>
      <c r="K1" s="30"/>
      <c r="L1" s="30"/>
      <c r="M1" s="30"/>
      <c r="N1" s="30"/>
      <c r="O1" s="30"/>
      <c r="P1" s="30"/>
      <c r="Q1" s="30"/>
      <c r="R1" s="30"/>
      <c r="S1" s="30"/>
      <c r="T1" s="30"/>
      <c r="U1" s="30"/>
      <c r="V1" s="30"/>
    </row>
    <row r="2" spans="1:22" ht="12.75" customHeight="1">
      <c r="A2" s="95" t="s">
        <v>141</v>
      </c>
      <c r="B2" s="97"/>
      <c r="C2" s="97"/>
      <c r="D2" s="97"/>
      <c r="E2" s="97"/>
      <c r="F2" s="97"/>
      <c r="G2" s="97"/>
      <c r="H2" s="30"/>
      <c r="I2" s="30"/>
      <c r="J2" s="30"/>
      <c r="K2" s="30"/>
      <c r="L2" s="30"/>
      <c r="M2" s="30"/>
      <c r="N2" s="30"/>
      <c r="O2" s="30"/>
      <c r="P2" s="30"/>
      <c r="Q2" s="30"/>
      <c r="R2" s="30"/>
      <c r="S2" s="30"/>
      <c r="T2" s="30"/>
      <c r="U2" s="30"/>
      <c r="V2" s="30"/>
    </row>
    <row r="3" spans="1:22" ht="12.75" customHeight="1">
      <c r="A3" s="95" t="s">
        <v>93</v>
      </c>
      <c r="B3" s="97"/>
      <c r="C3" s="97"/>
      <c r="D3" s="97"/>
      <c r="E3" s="97"/>
      <c r="F3" s="97"/>
      <c r="G3" s="97"/>
      <c r="H3" s="30"/>
      <c r="I3" s="30"/>
      <c r="J3" s="30"/>
      <c r="K3" s="30"/>
      <c r="L3" s="30"/>
      <c r="M3" s="30"/>
      <c r="N3" s="30"/>
      <c r="O3" s="30"/>
      <c r="P3" s="30"/>
      <c r="Q3" s="30"/>
      <c r="R3" s="30"/>
      <c r="S3" s="30"/>
      <c r="T3" s="30"/>
      <c r="U3" s="30"/>
      <c r="V3" s="30"/>
    </row>
    <row r="4" spans="1:22" ht="12.75" customHeight="1">
      <c r="A4" s="95" t="s">
        <v>1</v>
      </c>
      <c r="B4" s="97"/>
      <c r="C4" s="97"/>
      <c r="D4" s="97"/>
      <c r="E4" s="97"/>
      <c r="F4" s="97"/>
      <c r="G4" s="97"/>
      <c r="H4" s="30"/>
      <c r="I4" s="30"/>
      <c r="J4" s="30"/>
      <c r="K4" s="30"/>
      <c r="L4" s="30"/>
      <c r="M4" s="30"/>
      <c r="N4" s="30"/>
      <c r="O4" s="30"/>
      <c r="P4" s="30"/>
      <c r="Q4" s="30"/>
      <c r="R4" s="30"/>
      <c r="S4" s="30"/>
      <c r="T4" s="30"/>
      <c r="U4" s="30"/>
      <c r="V4" s="30"/>
    </row>
    <row r="5" spans="1:22" ht="12.75" customHeight="1">
      <c r="A5" s="95" t="s">
        <v>5</v>
      </c>
      <c r="B5" s="97"/>
      <c r="C5" s="97"/>
      <c r="D5" s="97"/>
      <c r="E5" s="97"/>
      <c r="F5" s="97"/>
      <c r="G5" s="97"/>
      <c r="H5" s="30"/>
      <c r="I5" s="30"/>
      <c r="J5" s="30"/>
      <c r="K5" s="30"/>
      <c r="L5" s="30"/>
      <c r="M5" s="30"/>
      <c r="N5" s="30"/>
      <c r="O5" s="30"/>
      <c r="P5" s="30"/>
      <c r="Q5" s="30"/>
      <c r="R5" s="30"/>
      <c r="S5" s="30"/>
      <c r="T5" s="30"/>
      <c r="U5" s="30"/>
      <c r="V5" s="30"/>
    </row>
    <row r="6" spans="1:22" ht="12.75" customHeight="1">
      <c r="A6" s="30"/>
      <c r="B6" s="30"/>
      <c r="C6" s="30"/>
      <c r="D6" s="30"/>
      <c r="E6" s="30"/>
      <c r="F6" s="30"/>
      <c r="G6" s="30"/>
    </row>
    <row r="7" spans="1:22" ht="12.75" customHeight="1">
      <c r="A7" s="30"/>
      <c r="B7" s="30"/>
      <c r="C7" s="30"/>
      <c r="D7" s="30"/>
      <c r="E7" s="30"/>
      <c r="F7" s="30"/>
      <c r="G7" s="30"/>
    </row>
    <row r="8" spans="1:22" ht="12.75" customHeight="1">
      <c r="A8" s="30"/>
      <c r="B8" s="30"/>
      <c r="C8" s="98" t="s">
        <v>94</v>
      </c>
      <c r="D8" s="108"/>
      <c r="E8" s="108"/>
      <c r="F8" s="108"/>
      <c r="G8" s="108"/>
    </row>
    <row r="9" spans="1:22" ht="12.75" customHeight="1">
      <c r="A9" s="30"/>
      <c r="B9" s="30"/>
      <c r="C9" s="5" t="s">
        <v>3</v>
      </c>
      <c r="D9" s="18"/>
      <c r="E9" s="6">
        <v>43100</v>
      </c>
      <c r="F9" s="18"/>
      <c r="G9" s="6">
        <v>42825</v>
      </c>
    </row>
    <row r="10" spans="1:22" ht="12.75" customHeight="1">
      <c r="A10" s="30"/>
      <c r="B10" s="30"/>
      <c r="C10" s="57">
        <v>2018</v>
      </c>
      <c r="D10" s="31"/>
      <c r="E10" s="7">
        <v>43100</v>
      </c>
      <c r="F10" s="31"/>
      <c r="G10" s="7">
        <v>42825</v>
      </c>
    </row>
    <row r="11" spans="1:22" ht="15" customHeight="1">
      <c r="A11" s="32" t="s">
        <v>138</v>
      </c>
      <c r="B11" s="30"/>
      <c r="C11" s="35">
        <f>'Income Statement'!B38</f>
        <v>177</v>
      </c>
      <c r="D11" s="30"/>
      <c r="E11" s="35">
        <f>'Income Statement'!D38</f>
        <v>246</v>
      </c>
      <c r="F11" s="30"/>
      <c r="G11" s="35">
        <f>'Income Statement'!F38</f>
        <v>168</v>
      </c>
    </row>
    <row r="12" spans="1:22" ht="15" customHeight="1">
      <c r="A12" s="33" t="s">
        <v>167</v>
      </c>
      <c r="B12" s="30"/>
      <c r="C12" s="30"/>
      <c r="D12" s="30"/>
      <c r="E12" s="30"/>
      <c r="F12" s="30"/>
      <c r="G12" s="30"/>
    </row>
    <row r="13" spans="1:22" ht="15" customHeight="1">
      <c r="A13" s="64" t="s">
        <v>173</v>
      </c>
      <c r="B13" s="30"/>
      <c r="C13" s="36">
        <v>28</v>
      </c>
      <c r="D13" s="30"/>
      <c r="E13" s="36">
        <v>25</v>
      </c>
      <c r="F13" s="30"/>
      <c r="G13" s="36">
        <v>23</v>
      </c>
    </row>
    <row r="14" spans="1:22" ht="15" customHeight="1">
      <c r="A14" s="64" t="s">
        <v>174</v>
      </c>
      <c r="B14" s="30"/>
      <c r="C14" s="36">
        <v>10</v>
      </c>
      <c r="D14" s="30"/>
      <c r="E14" s="36">
        <v>24</v>
      </c>
      <c r="F14" s="30"/>
      <c r="G14" s="36">
        <v>6</v>
      </c>
    </row>
    <row r="15" spans="1:22" ht="15" customHeight="1">
      <c r="A15" s="64" t="s">
        <v>175</v>
      </c>
      <c r="B15" s="30"/>
      <c r="C15" s="36">
        <v>2</v>
      </c>
      <c r="D15" s="30"/>
      <c r="E15" s="36">
        <v>2</v>
      </c>
      <c r="F15" s="30"/>
      <c r="G15" s="36">
        <v>0</v>
      </c>
    </row>
    <row r="16" spans="1:22" ht="15" customHeight="1">
      <c r="A16" s="64" t="s">
        <v>176</v>
      </c>
      <c r="B16" s="30"/>
      <c r="C16" s="37">
        <f>SUM(C13:C15)</f>
        <v>40</v>
      </c>
      <c r="D16" s="30"/>
      <c r="E16" s="37">
        <f>SUM(E13:E15)</f>
        <v>51</v>
      </c>
      <c r="F16" s="30"/>
      <c r="G16" s="37">
        <f>SUM(G13:G15)</f>
        <v>29</v>
      </c>
    </row>
    <row r="17" spans="1:22" ht="15" customHeight="1">
      <c r="A17" s="64" t="s">
        <v>177</v>
      </c>
      <c r="B17" s="30"/>
      <c r="C17" s="36">
        <v>-8</v>
      </c>
      <c r="D17" s="30"/>
      <c r="E17" s="36">
        <v>-21</v>
      </c>
      <c r="F17" s="30"/>
      <c r="G17" s="36">
        <f>-35-G19</f>
        <v>-12</v>
      </c>
    </row>
    <row r="18" spans="1:22" ht="15" customHeight="1">
      <c r="A18" s="65" t="s">
        <v>172</v>
      </c>
      <c r="B18" s="30"/>
      <c r="C18" s="36">
        <v>5</v>
      </c>
      <c r="D18" s="4"/>
      <c r="E18" s="36">
        <v>-89</v>
      </c>
      <c r="F18" s="30"/>
      <c r="G18" s="36">
        <v>0</v>
      </c>
    </row>
    <row r="19" spans="1:22" ht="15" customHeight="1">
      <c r="A19" s="64" t="s">
        <v>171</v>
      </c>
      <c r="B19" s="30"/>
      <c r="C19" s="38">
        <v>-5</v>
      </c>
      <c r="D19" s="4"/>
      <c r="E19" s="38">
        <v>-10</v>
      </c>
      <c r="F19" s="30"/>
      <c r="G19" s="38">
        <v>-23</v>
      </c>
    </row>
    <row r="20" spans="1:22" ht="15" customHeight="1">
      <c r="A20" s="64" t="s">
        <v>170</v>
      </c>
      <c r="B20" s="30"/>
      <c r="C20" s="36">
        <f>SUM(C16:C19)</f>
        <v>32</v>
      </c>
      <c r="D20" s="30"/>
      <c r="E20" s="36">
        <f>SUM(E16:E19)</f>
        <v>-69</v>
      </c>
      <c r="F20" s="30"/>
      <c r="G20" s="36">
        <f>SUM(G16:G19)</f>
        <v>-6</v>
      </c>
    </row>
    <row r="21" spans="1:22" ht="15" customHeight="1" thickBot="1">
      <c r="A21" s="32" t="s">
        <v>95</v>
      </c>
      <c r="B21" s="30"/>
      <c r="C21" s="39">
        <f>C20+C11</f>
        <v>209</v>
      </c>
      <c r="D21" s="30"/>
      <c r="E21" s="40">
        <f>E20+E11</f>
        <v>177</v>
      </c>
      <c r="F21" s="30"/>
      <c r="G21" s="40">
        <f>G20+G11</f>
        <v>162</v>
      </c>
    </row>
    <row r="22" spans="1:22" ht="15" customHeight="1" thickTop="1">
      <c r="A22" s="32" t="s">
        <v>139</v>
      </c>
      <c r="B22" s="30"/>
      <c r="C22" s="41">
        <f>'Income Statement'!B42</f>
        <v>1.0473372781065089</v>
      </c>
      <c r="D22" s="30"/>
      <c r="E22" s="41">
        <v>1.4496169711</v>
      </c>
      <c r="F22" s="30"/>
      <c r="G22" s="41">
        <v>0.98707403059999999</v>
      </c>
    </row>
    <row r="23" spans="1:22" ht="15" customHeight="1">
      <c r="A23" s="64" t="s">
        <v>169</v>
      </c>
      <c r="B23" s="30"/>
      <c r="C23" s="48">
        <f>C20/C26-0.002</f>
        <v>0.1873491124260355</v>
      </c>
      <c r="D23" s="30"/>
      <c r="E23" s="42">
        <v>-0.41</v>
      </c>
      <c r="F23" s="30"/>
      <c r="G23" s="42">
        <f>G20/G26</f>
        <v>-3.5252643948296122E-2</v>
      </c>
    </row>
    <row r="24" spans="1:22" ht="15" customHeight="1" thickBot="1">
      <c r="A24" s="32" t="s">
        <v>96</v>
      </c>
      <c r="B24" s="30"/>
      <c r="C24" s="43">
        <f>+C21/C26</f>
        <v>1.2366863905325445</v>
      </c>
      <c r="D24" s="30"/>
      <c r="E24" s="43">
        <f>SUM(E22:E23)</f>
        <v>1.0396169711000001</v>
      </c>
      <c r="F24" s="30"/>
      <c r="G24" s="43">
        <f>SUM(G22:G23)</f>
        <v>0.9518213866517039</v>
      </c>
    </row>
    <row r="25" spans="1:22" ht="10.15" customHeight="1" thickTop="1">
      <c r="B25" s="30"/>
      <c r="C25" s="30"/>
      <c r="D25" s="30"/>
      <c r="E25" s="30"/>
      <c r="F25" s="30"/>
      <c r="G25" s="30"/>
    </row>
    <row r="26" spans="1:22" ht="25.5">
      <c r="A26" s="62" t="s">
        <v>168</v>
      </c>
      <c r="B26" s="30"/>
      <c r="C26" s="44">
        <v>169</v>
      </c>
      <c r="D26" s="30"/>
      <c r="E26" s="44">
        <v>169.7</v>
      </c>
      <c r="F26" s="30"/>
      <c r="G26" s="45">
        <v>170.2</v>
      </c>
      <c r="H26" s="30"/>
      <c r="I26" s="30"/>
      <c r="J26" s="30"/>
      <c r="K26" s="30"/>
      <c r="L26" s="30"/>
      <c r="M26" s="30"/>
      <c r="N26" s="30"/>
      <c r="O26" s="30"/>
      <c r="P26" s="30"/>
      <c r="Q26" s="30"/>
      <c r="R26" s="30"/>
      <c r="S26" s="30"/>
      <c r="T26" s="30"/>
      <c r="U26" s="30"/>
      <c r="V26" s="30"/>
    </row>
    <row r="27" spans="1:22" ht="18.75" customHeight="1">
      <c r="A27" s="30"/>
      <c r="B27" s="30"/>
      <c r="C27" s="30"/>
      <c r="D27" s="30"/>
      <c r="E27" s="30"/>
      <c r="F27" s="30"/>
      <c r="G27" s="30"/>
    </row>
    <row r="28" spans="1:22" ht="32.450000000000003" customHeight="1">
      <c r="A28" s="106" t="s">
        <v>97</v>
      </c>
      <c r="B28" s="106"/>
      <c r="C28" s="106"/>
      <c r="D28" s="106"/>
      <c r="E28" s="106"/>
      <c r="F28" s="106"/>
      <c r="G28" s="106"/>
      <c r="H28" s="30"/>
      <c r="I28" s="30"/>
      <c r="J28" s="30"/>
      <c r="K28" s="30"/>
      <c r="L28" s="30"/>
      <c r="M28" s="30"/>
      <c r="N28" s="30"/>
      <c r="O28" s="30"/>
      <c r="P28" s="30"/>
      <c r="Q28" s="30"/>
      <c r="R28" s="30"/>
      <c r="S28" s="30"/>
      <c r="T28" s="30"/>
      <c r="U28" s="30"/>
      <c r="V28" s="30"/>
    </row>
    <row r="29" spans="1:22" ht="9.6" customHeight="1">
      <c r="A29" s="107"/>
      <c r="B29" s="107"/>
      <c r="C29" s="107"/>
      <c r="D29" s="107"/>
      <c r="E29" s="107"/>
      <c r="F29" s="107"/>
      <c r="G29" s="107"/>
      <c r="H29" s="30"/>
      <c r="I29" s="30"/>
      <c r="J29" s="30"/>
      <c r="K29" s="30"/>
      <c r="L29" s="30"/>
      <c r="M29" s="30"/>
      <c r="N29" s="30"/>
      <c r="O29" s="30"/>
      <c r="P29" s="30"/>
      <c r="Q29" s="30"/>
      <c r="R29" s="30"/>
      <c r="S29" s="30"/>
      <c r="T29" s="30"/>
      <c r="U29" s="30"/>
      <c r="V29" s="30"/>
    </row>
    <row r="30" spans="1:22" ht="89.25" customHeight="1">
      <c r="A30" s="105" t="s">
        <v>178</v>
      </c>
      <c r="B30" s="104"/>
      <c r="C30" s="104"/>
      <c r="D30" s="104"/>
      <c r="E30" s="104"/>
      <c r="F30" s="104"/>
      <c r="G30" s="104"/>
      <c r="H30" s="30"/>
      <c r="I30" s="30"/>
      <c r="J30" s="30"/>
      <c r="K30" s="30"/>
      <c r="L30" s="30"/>
      <c r="M30" s="30"/>
      <c r="N30" s="30"/>
      <c r="O30" s="30"/>
      <c r="P30" s="30"/>
      <c r="Q30" s="30"/>
      <c r="R30" s="30"/>
      <c r="S30" s="30"/>
      <c r="T30" s="30"/>
      <c r="U30" s="30"/>
      <c r="V30" s="30"/>
    </row>
    <row r="31" spans="1:22" ht="9.6" customHeight="1">
      <c r="A31" s="107"/>
      <c r="B31" s="107"/>
      <c r="C31" s="107"/>
      <c r="D31" s="107"/>
      <c r="E31" s="107"/>
      <c r="F31" s="107"/>
      <c r="G31" s="107"/>
      <c r="H31" s="30"/>
      <c r="I31" s="30"/>
      <c r="J31" s="30"/>
      <c r="K31" s="30"/>
      <c r="L31" s="30"/>
      <c r="M31" s="30"/>
      <c r="N31" s="30"/>
      <c r="O31" s="30"/>
      <c r="P31" s="30"/>
      <c r="Q31" s="30"/>
      <c r="R31" s="30"/>
      <c r="S31" s="30"/>
      <c r="T31" s="30"/>
      <c r="U31" s="30"/>
      <c r="V31" s="30"/>
    </row>
    <row r="32" spans="1:22" ht="25.5" customHeight="1">
      <c r="A32" s="106" t="s">
        <v>193</v>
      </c>
      <c r="B32" s="107"/>
      <c r="C32" s="107"/>
      <c r="D32" s="107"/>
      <c r="E32" s="107"/>
      <c r="F32" s="107"/>
      <c r="G32" s="107"/>
      <c r="H32" s="30"/>
      <c r="I32" s="30"/>
      <c r="J32" s="30"/>
      <c r="K32" s="30"/>
      <c r="L32" s="30"/>
      <c r="M32" s="30"/>
      <c r="N32" s="30"/>
      <c r="O32" s="30"/>
      <c r="P32" s="30"/>
      <c r="Q32" s="30"/>
      <c r="R32" s="30"/>
      <c r="S32" s="30"/>
      <c r="T32" s="30"/>
      <c r="U32" s="30"/>
      <c r="V32" s="30"/>
    </row>
    <row r="33" spans="1:22" ht="9.6" customHeight="1">
      <c r="A33" s="107"/>
      <c r="B33" s="107"/>
      <c r="C33" s="107"/>
      <c r="D33" s="107"/>
      <c r="E33" s="107"/>
      <c r="F33" s="107"/>
      <c r="G33" s="107"/>
      <c r="H33" s="30"/>
      <c r="I33" s="30"/>
      <c r="J33" s="30"/>
      <c r="K33" s="30"/>
      <c r="L33" s="30"/>
      <c r="M33" s="30"/>
      <c r="N33" s="30"/>
      <c r="O33" s="30"/>
      <c r="P33" s="30"/>
      <c r="Q33" s="30"/>
      <c r="R33" s="30"/>
      <c r="S33" s="30"/>
      <c r="T33" s="30"/>
      <c r="U33" s="30"/>
      <c r="V33" s="30"/>
    </row>
    <row r="34" spans="1:22" ht="39" customHeight="1">
      <c r="A34" s="105" t="s">
        <v>149</v>
      </c>
      <c r="B34" s="105"/>
      <c r="C34" s="105"/>
      <c r="D34" s="105"/>
      <c r="E34" s="105"/>
      <c r="F34" s="105"/>
      <c r="G34" s="105"/>
      <c r="H34" s="30"/>
      <c r="I34" s="30"/>
      <c r="J34" s="30"/>
      <c r="K34" s="30"/>
      <c r="L34" s="30"/>
      <c r="M34" s="30"/>
      <c r="N34" s="30"/>
      <c r="O34" s="30"/>
      <c r="P34" s="30"/>
      <c r="Q34" s="30"/>
      <c r="R34" s="30"/>
      <c r="S34" s="30"/>
      <c r="T34" s="30"/>
      <c r="U34" s="30"/>
      <c r="V34" s="30"/>
    </row>
    <row r="35" spans="1:22" ht="9.6" customHeight="1">
      <c r="A35" s="104"/>
      <c r="B35" s="104"/>
      <c r="C35" s="104"/>
      <c r="D35" s="104"/>
      <c r="E35" s="104"/>
      <c r="F35" s="104"/>
      <c r="G35" s="104"/>
      <c r="H35" s="30"/>
      <c r="I35" s="30"/>
      <c r="J35" s="30"/>
      <c r="K35" s="30"/>
      <c r="L35" s="30"/>
      <c r="M35" s="30"/>
      <c r="N35" s="30"/>
      <c r="O35" s="30"/>
      <c r="P35" s="30"/>
      <c r="Q35" s="30"/>
      <c r="R35" s="30"/>
      <c r="S35" s="30"/>
      <c r="T35" s="30"/>
      <c r="U35" s="30"/>
      <c r="V35" s="30"/>
    </row>
    <row r="36" spans="1:22" ht="73.900000000000006" customHeight="1">
      <c r="A36" s="105" t="s">
        <v>181</v>
      </c>
      <c r="B36" s="105"/>
      <c r="C36" s="105"/>
      <c r="D36" s="105"/>
      <c r="E36" s="105"/>
      <c r="F36" s="105"/>
      <c r="G36" s="105"/>
      <c r="H36" s="30"/>
      <c r="I36" s="30"/>
      <c r="J36" s="30"/>
      <c r="K36" s="30"/>
      <c r="L36" s="30"/>
      <c r="M36" s="30"/>
      <c r="N36" s="30"/>
      <c r="O36" s="30"/>
      <c r="P36" s="30"/>
      <c r="Q36" s="30"/>
      <c r="R36" s="30"/>
      <c r="S36" s="30"/>
      <c r="T36" s="30"/>
      <c r="U36" s="30"/>
      <c r="V36" s="30"/>
    </row>
    <row r="37" spans="1:22" ht="9.6" customHeight="1">
      <c r="A37" s="104"/>
      <c r="B37" s="104"/>
      <c r="C37" s="104"/>
      <c r="D37" s="104"/>
      <c r="E37" s="104"/>
      <c r="F37" s="104"/>
      <c r="G37" s="104"/>
      <c r="H37" s="30"/>
      <c r="I37" s="30"/>
      <c r="J37" s="30"/>
      <c r="K37" s="30"/>
      <c r="L37" s="30"/>
      <c r="M37" s="30"/>
      <c r="N37" s="30"/>
      <c r="O37" s="30"/>
      <c r="P37" s="30"/>
      <c r="Q37" s="30"/>
      <c r="R37" s="30"/>
      <c r="S37" s="30"/>
      <c r="T37" s="30"/>
      <c r="U37" s="30"/>
      <c r="V37" s="30"/>
    </row>
    <row r="38" spans="1:22" ht="64.5" customHeight="1">
      <c r="A38" s="105" t="s">
        <v>182</v>
      </c>
      <c r="B38" s="105"/>
      <c r="C38" s="105"/>
      <c r="D38" s="105"/>
      <c r="E38" s="105"/>
      <c r="F38" s="105"/>
      <c r="G38" s="105"/>
      <c r="H38" s="30"/>
      <c r="I38" s="30"/>
      <c r="J38" s="30"/>
      <c r="K38" s="30"/>
      <c r="L38" s="30"/>
      <c r="M38" s="30"/>
      <c r="N38" s="30"/>
      <c r="O38" s="30"/>
      <c r="P38" s="30"/>
      <c r="Q38" s="30"/>
      <c r="R38" s="30"/>
      <c r="S38" s="30"/>
      <c r="T38" s="30"/>
      <c r="U38" s="30"/>
      <c r="V38" s="30"/>
    </row>
    <row r="39" spans="1:22" ht="18.75" customHeight="1">
      <c r="A39" s="68"/>
      <c r="B39" s="68"/>
      <c r="C39" s="68"/>
      <c r="D39" s="68"/>
      <c r="E39" s="68"/>
      <c r="F39" s="68"/>
      <c r="G39" s="68"/>
    </row>
    <row r="40" spans="1:22" ht="56.25" customHeight="1">
      <c r="A40" s="97"/>
      <c r="B40" s="101"/>
      <c r="C40" s="101"/>
      <c r="D40" s="101"/>
      <c r="E40" s="101"/>
      <c r="F40" s="101"/>
      <c r="G40" s="101"/>
    </row>
    <row r="41" spans="1:22" ht="18.75" customHeight="1"/>
    <row r="42" spans="1:22" ht="18.75" customHeight="1">
      <c r="A42" s="102"/>
      <c r="B42" s="103"/>
      <c r="C42" s="103"/>
      <c r="D42" s="103"/>
      <c r="E42" s="103"/>
      <c r="F42" s="103"/>
      <c r="G42" s="103"/>
    </row>
    <row r="43" spans="1:22" ht="18.75" customHeight="1"/>
    <row r="44" spans="1:22" ht="18.75" customHeight="1"/>
    <row r="45" spans="1:22" ht="18.75" customHeight="1"/>
    <row r="46" spans="1:22" ht="18.75" customHeight="1"/>
    <row r="47" spans="1:22" ht="18.75" customHeight="1"/>
    <row r="48" spans="1:2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19">
    <mergeCell ref="A1:G1"/>
    <mergeCell ref="A2:G2"/>
    <mergeCell ref="A3:G3"/>
    <mergeCell ref="A4:G4"/>
    <mergeCell ref="A5:G5"/>
    <mergeCell ref="A34:G34"/>
    <mergeCell ref="A32:G32"/>
    <mergeCell ref="A33:G33"/>
    <mergeCell ref="C8:G8"/>
    <mergeCell ref="A28:G28"/>
    <mergeCell ref="A29:G29"/>
    <mergeCell ref="A30:G30"/>
    <mergeCell ref="A31:G31"/>
    <mergeCell ref="A42:G42"/>
    <mergeCell ref="A35:G35"/>
    <mergeCell ref="A36:G36"/>
    <mergeCell ref="A37:G37"/>
    <mergeCell ref="A38:G38"/>
    <mergeCell ref="A40:G40"/>
  </mergeCells>
  <printOptions horizontalCentered="1"/>
  <pageMargins left="0.25" right="0.25"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topLeftCell="A7" zoomScaleNormal="100" workbookViewId="0">
      <selection activeCell="A27" sqref="A27:G27"/>
    </sheetView>
  </sheetViews>
  <sheetFormatPr defaultColWidth="21.5" defaultRowHeight="12.75"/>
  <cols>
    <col min="1" max="1" width="74.83203125" style="33" customWidth="1"/>
    <col min="2" max="2" width="2.83203125" style="33" customWidth="1"/>
    <col min="3" max="3" width="16.83203125" style="33" customWidth="1"/>
    <col min="4" max="4" width="2.83203125" style="33" customWidth="1"/>
    <col min="5" max="5" width="16.83203125" style="33" customWidth="1"/>
    <col min="6" max="6" width="2.83203125" style="33" customWidth="1"/>
    <col min="7" max="7" width="16.83203125" style="33" customWidth="1"/>
    <col min="8" max="16384" width="21.5" style="33"/>
  </cols>
  <sheetData>
    <row r="1" spans="1:22" ht="12.75" customHeight="1">
      <c r="A1" s="95" t="s">
        <v>0</v>
      </c>
      <c r="B1" s="101"/>
      <c r="C1" s="101"/>
      <c r="D1" s="101"/>
      <c r="E1" s="101"/>
      <c r="F1" s="101"/>
      <c r="G1" s="101"/>
      <c r="H1" s="30"/>
      <c r="I1" s="30"/>
      <c r="J1" s="30"/>
      <c r="K1" s="30"/>
      <c r="L1" s="30"/>
      <c r="M1" s="30"/>
      <c r="N1" s="30"/>
      <c r="O1" s="30"/>
      <c r="P1" s="30"/>
      <c r="Q1" s="30"/>
      <c r="R1" s="30"/>
      <c r="S1" s="30"/>
      <c r="T1" s="30"/>
      <c r="U1" s="30"/>
      <c r="V1" s="30"/>
    </row>
    <row r="2" spans="1:22" ht="12.75" customHeight="1">
      <c r="A2" s="95" t="s">
        <v>141</v>
      </c>
      <c r="B2" s="101"/>
      <c r="C2" s="101"/>
      <c r="D2" s="101"/>
      <c r="E2" s="101"/>
      <c r="F2" s="101"/>
      <c r="G2" s="101"/>
      <c r="H2" s="30"/>
      <c r="I2" s="30"/>
      <c r="J2" s="30"/>
      <c r="K2" s="30"/>
      <c r="L2" s="30"/>
      <c r="M2" s="30"/>
      <c r="N2" s="30"/>
      <c r="O2" s="30"/>
      <c r="P2" s="30"/>
      <c r="Q2" s="30"/>
      <c r="R2" s="30"/>
      <c r="S2" s="30"/>
      <c r="T2" s="30"/>
      <c r="U2" s="30"/>
      <c r="V2" s="30"/>
    </row>
    <row r="3" spans="1:22" ht="12.75" customHeight="1">
      <c r="A3" s="95" t="s">
        <v>93</v>
      </c>
      <c r="B3" s="101"/>
      <c r="C3" s="101"/>
      <c r="D3" s="101"/>
      <c r="E3" s="101"/>
      <c r="F3" s="101"/>
      <c r="G3" s="101"/>
      <c r="H3" s="30"/>
      <c r="I3" s="30"/>
      <c r="J3" s="30"/>
      <c r="K3" s="30"/>
      <c r="L3" s="30"/>
      <c r="M3" s="30"/>
      <c r="N3" s="30"/>
      <c r="O3" s="30"/>
      <c r="P3" s="30"/>
      <c r="Q3" s="30"/>
      <c r="R3" s="30"/>
      <c r="S3" s="30"/>
      <c r="T3" s="30"/>
      <c r="U3" s="30"/>
      <c r="V3" s="30"/>
    </row>
    <row r="4" spans="1:22" ht="12.75" customHeight="1">
      <c r="A4" s="95" t="s">
        <v>33</v>
      </c>
      <c r="B4" s="101"/>
      <c r="C4" s="101"/>
      <c r="D4" s="101"/>
      <c r="E4" s="101"/>
      <c r="F4" s="101"/>
      <c r="G4" s="101"/>
      <c r="H4" s="30"/>
      <c r="I4" s="30"/>
      <c r="J4" s="30"/>
      <c r="K4" s="30"/>
      <c r="L4" s="30"/>
      <c r="M4" s="30"/>
      <c r="N4" s="30"/>
      <c r="O4" s="30"/>
      <c r="P4" s="30"/>
      <c r="Q4" s="30"/>
      <c r="R4" s="30"/>
      <c r="S4" s="30"/>
      <c r="T4" s="30"/>
      <c r="U4" s="30"/>
      <c r="V4" s="30"/>
    </row>
    <row r="5" spans="1:22" ht="12.75" customHeight="1">
      <c r="A5" s="95" t="s">
        <v>5</v>
      </c>
      <c r="B5" s="101"/>
      <c r="C5" s="101"/>
      <c r="D5" s="101"/>
      <c r="E5" s="101"/>
      <c r="F5" s="101"/>
      <c r="G5" s="101"/>
      <c r="H5" s="30"/>
      <c r="I5" s="30"/>
      <c r="J5" s="30"/>
      <c r="K5" s="30"/>
      <c r="L5" s="30"/>
      <c r="M5" s="30"/>
      <c r="N5" s="30"/>
      <c r="O5" s="30"/>
      <c r="P5" s="30"/>
      <c r="Q5" s="30"/>
      <c r="R5" s="30"/>
      <c r="S5" s="30"/>
      <c r="T5" s="30"/>
      <c r="U5" s="30"/>
      <c r="V5" s="30"/>
    </row>
    <row r="6" spans="1:22" ht="12.75" customHeight="1">
      <c r="A6" s="30"/>
      <c r="B6" s="30"/>
      <c r="C6" s="30"/>
      <c r="D6" s="30"/>
      <c r="E6" s="30"/>
      <c r="F6" s="30"/>
      <c r="G6" s="30"/>
      <c r="H6" s="30"/>
      <c r="I6" s="30"/>
      <c r="J6" s="30"/>
      <c r="K6" s="30"/>
      <c r="L6" s="30"/>
      <c r="M6" s="30"/>
      <c r="N6" s="30"/>
      <c r="O6" s="30"/>
      <c r="P6" s="30"/>
      <c r="Q6" s="30"/>
      <c r="R6" s="30"/>
      <c r="S6" s="30"/>
      <c r="T6" s="30"/>
      <c r="U6" s="30"/>
      <c r="V6" s="30"/>
    </row>
    <row r="7" spans="1:22" ht="12.75" customHeight="1">
      <c r="A7" s="30"/>
      <c r="B7" s="30"/>
      <c r="C7" s="30"/>
      <c r="D7" s="30"/>
      <c r="E7" s="30"/>
      <c r="F7" s="30"/>
      <c r="G7" s="30"/>
      <c r="H7" s="30"/>
      <c r="I7" s="30"/>
      <c r="J7" s="30"/>
      <c r="K7" s="30"/>
      <c r="L7" s="30"/>
      <c r="M7" s="30"/>
      <c r="N7" s="30"/>
      <c r="O7" s="30"/>
      <c r="P7" s="30"/>
      <c r="Q7" s="30"/>
      <c r="R7" s="30"/>
      <c r="S7" s="30"/>
      <c r="T7" s="30"/>
      <c r="U7" s="30"/>
      <c r="V7" s="30"/>
    </row>
    <row r="8" spans="1:22" ht="12.75" customHeight="1">
      <c r="A8" s="30"/>
      <c r="B8" s="30"/>
      <c r="C8" s="98" t="s">
        <v>94</v>
      </c>
      <c r="D8" s="108"/>
      <c r="E8" s="108"/>
      <c r="F8" s="108"/>
      <c r="G8" s="108"/>
      <c r="H8" s="30"/>
      <c r="I8" s="30"/>
      <c r="J8" s="30"/>
      <c r="K8" s="30"/>
      <c r="L8" s="30"/>
      <c r="M8" s="30"/>
      <c r="N8" s="30"/>
      <c r="O8" s="30"/>
      <c r="P8" s="30"/>
      <c r="Q8" s="30"/>
      <c r="R8" s="30"/>
      <c r="S8" s="30"/>
      <c r="T8" s="30"/>
      <c r="U8" s="30"/>
      <c r="V8" s="30"/>
    </row>
    <row r="9" spans="1:22" ht="12.75" customHeight="1">
      <c r="A9" s="30"/>
      <c r="B9" s="30"/>
      <c r="C9" s="5" t="s">
        <v>3</v>
      </c>
      <c r="D9" s="18"/>
      <c r="E9" s="6">
        <v>43100</v>
      </c>
      <c r="F9" s="18"/>
      <c r="G9" s="6">
        <v>42825</v>
      </c>
      <c r="H9" s="30"/>
      <c r="I9" s="30"/>
      <c r="J9" s="30"/>
      <c r="K9" s="30"/>
      <c r="L9" s="30"/>
      <c r="M9" s="30"/>
      <c r="N9" s="30"/>
      <c r="O9" s="30"/>
      <c r="P9" s="30"/>
      <c r="Q9" s="30"/>
      <c r="R9" s="30"/>
      <c r="S9" s="30"/>
      <c r="T9" s="30"/>
      <c r="U9" s="30"/>
      <c r="V9" s="30"/>
    </row>
    <row r="10" spans="1:22" ht="12.75" customHeight="1">
      <c r="A10" s="30"/>
      <c r="B10" s="30"/>
      <c r="C10" s="57">
        <v>2018</v>
      </c>
      <c r="D10" s="31"/>
      <c r="E10" s="7">
        <v>43100</v>
      </c>
      <c r="F10" s="31"/>
      <c r="G10" s="7">
        <v>42825</v>
      </c>
      <c r="H10" s="30"/>
      <c r="I10" s="30"/>
      <c r="J10" s="30"/>
      <c r="K10" s="30"/>
      <c r="L10" s="30"/>
      <c r="M10" s="30"/>
      <c r="N10" s="30"/>
      <c r="O10" s="30"/>
      <c r="P10" s="30"/>
      <c r="Q10" s="30"/>
      <c r="R10" s="30"/>
      <c r="S10" s="30"/>
      <c r="T10" s="30"/>
      <c r="U10" s="30"/>
      <c r="V10" s="30"/>
    </row>
    <row r="11" spans="1:22" ht="15" customHeight="1">
      <c r="A11" s="49" t="s">
        <v>98</v>
      </c>
      <c r="B11" s="30"/>
      <c r="C11" s="35">
        <f>'Income Statement'!B31</f>
        <v>273</v>
      </c>
      <c r="D11" s="30"/>
      <c r="E11" s="35">
        <f>'Income Statement'!D31</f>
        <v>240</v>
      </c>
      <c r="F11" s="30"/>
      <c r="G11" s="35">
        <f>'Income Statement'!F31</f>
        <v>246</v>
      </c>
      <c r="H11" s="30"/>
      <c r="I11" s="30"/>
      <c r="J11" s="30"/>
      <c r="K11" s="30"/>
      <c r="L11" s="30"/>
      <c r="M11" s="30"/>
      <c r="N11" s="30"/>
      <c r="O11" s="30"/>
      <c r="P11" s="30"/>
      <c r="Q11" s="30"/>
      <c r="R11" s="30"/>
      <c r="S11" s="30"/>
      <c r="T11" s="30"/>
      <c r="U11" s="30"/>
      <c r="V11" s="30"/>
    </row>
    <row r="12" spans="1:22" ht="15" customHeight="1">
      <c r="A12" s="33" t="s">
        <v>167</v>
      </c>
      <c r="B12" s="30"/>
      <c r="C12" s="30"/>
      <c r="D12" s="30"/>
      <c r="E12" s="30"/>
      <c r="F12" s="30"/>
      <c r="G12" s="30"/>
      <c r="H12" s="30"/>
      <c r="I12" s="30"/>
      <c r="J12" s="30"/>
      <c r="K12" s="30"/>
      <c r="L12" s="30"/>
      <c r="M12" s="30"/>
      <c r="N12" s="30"/>
      <c r="O12" s="30"/>
      <c r="P12" s="30"/>
      <c r="Q12" s="30"/>
      <c r="R12" s="30"/>
      <c r="S12" s="30"/>
      <c r="T12" s="30"/>
      <c r="U12" s="30"/>
      <c r="V12" s="30"/>
    </row>
    <row r="13" spans="1:22" ht="15" customHeight="1">
      <c r="A13" s="64" t="s">
        <v>173</v>
      </c>
      <c r="B13" s="30"/>
      <c r="C13" s="36">
        <v>28</v>
      </c>
      <c r="D13" s="30"/>
      <c r="E13" s="36">
        <v>25</v>
      </c>
      <c r="F13" s="30"/>
      <c r="G13" s="36">
        <v>23</v>
      </c>
      <c r="H13" s="30"/>
      <c r="I13" s="30"/>
      <c r="J13" s="30"/>
      <c r="K13" s="30"/>
      <c r="L13" s="30"/>
      <c r="M13" s="30"/>
      <c r="N13" s="30"/>
      <c r="O13" s="30"/>
      <c r="P13" s="30"/>
      <c r="Q13" s="30"/>
      <c r="R13" s="30"/>
      <c r="S13" s="30"/>
      <c r="T13" s="30"/>
      <c r="U13" s="30"/>
      <c r="V13" s="30"/>
    </row>
    <row r="14" spans="1:22" ht="15" customHeight="1">
      <c r="A14" s="64" t="s">
        <v>174</v>
      </c>
      <c r="B14" s="30"/>
      <c r="C14" s="36">
        <v>10</v>
      </c>
      <c r="D14" s="30"/>
      <c r="E14" s="36">
        <v>24</v>
      </c>
      <c r="F14" s="30"/>
      <c r="G14" s="36">
        <v>6</v>
      </c>
      <c r="H14" s="30"/>
      <c r="I14" s="30"/>
      <c r="J14" s="30"/>
      <c r="K14" s="30"/>
      <c r="L14" s="30"/>
      <c r="M14" s="30"/>
      <c r="N14" s="30"/>
      <c r="O14" s="30"/>
      <c r="P14" s="30"/>
      <c r="Q14" s="30"/>
      <c r="R14" s="30"/>
      <c r="S14" s="30"/>
      <c r="T14" s="30"/>
      <c r="U14" s="30"/>
      <c r="V14" s="30"/>
    </row>
    <row r="15" spans="1:22" ht="15" customHeight="1">
      <c r="A15" s="66" t="s">
        <v>175</v>
      </c>
      <c r="B15" s="30"/>
      <c r="C15" s="36">
        <v>2</v>
      </c>
      <c r="D15" s="30"/>
      <c r="E15" s="36">
        <v>2</v>
      </c>
      <c r="F15" s="30"/>
      <c r="G15" s="36">
        <v>0</v>
      </c>
      <c r="H15" s="30"/>
      <c r="I15" s="30"/>
      <c r="J15" s="30"/>
      <c r="K15" s="30"/>
      <c r="L15" s="30"/>
      <c r="M15" s="30"/>
      <c r="N15" s="30"/>
      <c r="O15" s="30"/>
      <c r="P15" s="30"/>
      <c r="Q15" s="30"/>
      <c r="R15" s="30"/>
      <c r="S15" s="30"/>
      <c r="T15" s="30"/>
      <c r="U15" s="30"/>
      <c r="V15" s="30"/>
    </row>
    <row r="16" spans="1:22" ht="15" customHeight="1">
      <c r="A16" s="64" t="s">
        <v>176</v>
      </c>
      <c r="B16" s="30"/>
      <c r="C16" s="46">
        <f>SUM(C13:C15)</f>
        <v>40</v>
      </c>
      <c r="D16" s="30"/>
      <c r="E16" s="46">
        <f>SUM(E13:E15)</f>
        <v>51</v>
      </c>
      <c r="F16" s="30"/>
      <c r="G16" s="46">
        <f>SUM(G13:G15)</f>
        <v>29</v>
      </c>
      <c r="H16" s="30"/>
      <c r="I16" s="30"/>
      <c r="J16" s="30"/>
      <c r="K16" s="30"/>
      <c r="L16" s="30"/>
      <c r="M16" s="30"/>
      <c r="N16" s="30"/>
      <c r="O16" s="30"/>
      <c r="P16" s="30"/>
      <c r="Q16" s="30"/>
      <c r="R16" s="30"/>
      <c r="S16" s="30"/>
      <c r="T16" s="30"/>
      <c r="U16" s="30"/>
      <c r="V16" s="30"/>
    </row>
    <row r="17" spans="1:22" ht="15" customHeight="1">
      <c r="A17" s="49" t="s">
        <v>99</v>
      </c>
      <c r="B17" s="30"/>
      <c r="C17" s="39">
        <f>C16+C11</f>
        <v>313</v>
      </c>
      <c r="D17" s="30"/>
      <c r="E17" s="39">
        <f>E16+E11</f>
        <v>291</v>
      </c>
      <c r="F17" s="30"/>
      <c r="G17" s="39">
        <f>G16+G11</f>
        <v>275</v>
      </c>
      <c r="H17" s="30"/>
      <c r="I17" s="30"/>
      <c r="J17" s="30"/>
      <c r="K17" s="30"/>
      <c r="L17" s="30"/>
      <c r="M17" s="30"/>
      <c r="N17" s="30"/>
      <c r="O17" s="30"/>
      <c r="P17" s="30"/>
      <c r="Q17" s="30"/>
      <c r="R17" s="30"/>
      <c r="S17" s="30"/>
      <c r="T17" s="30"/>
      <c r="U17" s="30"/>
      <c r="V17" s="30"/>
    </row>
    <row r="18" spans="1:22" ht="15" customHeight="1">
      <c r="A18" s="55" t="s">
        <v>100</v>
      </c>
      <c r="B18" s="34"/>
      <c r="C18" s="47">
        <v>666</v>
      </c>
      <c r="D18" s="34"/>
      <c r="E18" s="47">
        <v>630</v>
      </c>
      <c r="F18" s="27"/>
      <c r="G18" s="47">
        <v>581</v>
      </c>
      <c r="H18" s="30"/>
      <c r="I18" s="30"/>
      <c r="J18" s="30"/>
      <c r="K18" s="30"/>
      <c r="L18" s="30"/>
      <c r="M18" s="30"/>
      <c r="N18" s="30"/>
      <c r="O18" s="30"/>
      <c r="P18" s="30"/>
      <c r="Q18" s="30"/>
      <c r="R18" s="30"/>
      <c r="S18" s="30"/>
      <c r="T18" s="30"/>
      <c r="U18" s="30"/>
      <c r="V18" s="30"/>
    </row>
    <row r="19" spans="1:22" ht="15" customHeight="1">
      <c r="A19" s="55" t="s">
        <v>187</v>
      </c>
      <c r="B19" s="34"/>
      <c r="C19" s="29">
        <f>C11/C18</f>
        <v>0.40990990990990989</v>
      </c>
      <c r="D19" s="28"/>
      <c r="E19" s="29">
        <f>E11/E18</f>
        <v>0.38095238095238093</v>
      </c>
      <c r="F19" s="29"/>
      <c r="G19" s="29">
        <f>G11/G18</f>
        <v>0.423407917383821</v>
      </c>
      <c r="H19" s="30"/>
      <c r="I19" s="30"/>
      <c r="J19" s="30"/>
      <c r="K19" s="30"/>
      <c r="L19" s="30"/>
      <c r="M19" s="30"/>
      <c r="N19" s="30"/>
      <c r="O19" s="30"/>
      <c r="P19" s="30"/>
      <c r="Q19" s="30"/>
      <c r="R19" s="30"/>
      <c r="S19" s="30"/>
      <c r="T19" s="30"/>
      <c r="U19" s="30"/>
      <c r="V19" s="30"/>
    </row>
    <row r="20" spans="1:22" ht="15" customHeight="1">
      <c r="A20" s="55" t="s">
        <v>148</v>
      </c>
      <c r="B20" s="34"/>
      <c r="C20" s="29">
        <f>C17/C18</f>
        <v>0.46996996996996998</v>
      </c>
      <c r="D20" s="28"/>
      <c r="E20" s="29">
        <f>E17/E18</f>
        <v>0.46190476190476193</v>
      </c>
      <c r="F20" s="29"/>
      <c r="G20" s="29">
        <f>G17/G18</f>
        <v>0.47332185886402756</v>
      </c>
      <c r="H20" s="30"/>
      <c r="I20" s="30"/>
      <c r="J20" s="30"/>
      <c r="K20" s="30"/>
      <c r="L20" s="30"/>
      <c r="M20" s="30"/>
      <c r="N20" s="30"/>
      <c r="O20" s="30"/>
      <c r="P20" s="30"/>
      <c r="Q20" s="30"/>
      <c r="R20" s="30"/>
      <c r="S20" s="30"/>
      <c r="T20" s="30"/>
      <c r="U20" s="30"/>
      <c r="V20" s="30"/>
    </row>
    <row r="21" spans="1:22" ht="15" customHeight="1">
      <c r="A21" s="34"/>
      <c r="B21" s="34"/>
      <c r="C21" s="34"/>
      <c r="D21" s="34"/>
      <c r="E21" s="34"/>
      <c r="F21" s="34"/>
      <c r="G21" s="34"/>
      <c r="H21" s="30"/>
      <c r="I21" s="30"/>
      <c r="J21" s="30"/>
      <c r="K21" s="30"/>
      <c r="L21" s="30"/>
      <c r="M21" s="30"/>
      <c r="N21" s="30"/>
      <c r="O21" s="30"/>
      <c r="P21" s="30"/>
      <c r="Q21" s="30"/>
      <c r="R21" s="30"/>
      <c r="S21" s="30"/>
      <c r="T21" s="30"/>
      <c r="U21" s="30"/>
      <c r="V21" s="30"/>
    </row>
    <row r="22" spans="1:22" ht="28.9" customHeight="1">
      <c r="A22" s="115" t="s">
        <v>97</v>
      </c>
      <c r="B22" s="112"/>
      <c r="C22" s="112"/>
      <c r="D22" s="112"/>
      <c r="E22" s="112"/>
      <c r="F22" s="112"/>
      <c r="G22" s="112"/>
      <c r="H22" s="30"/>
      <c r="I22" s="30"/>
      <c r="J22" s="30"/>
      <c r="K22" s="30"/>
      <c r="L22" s="30"/>
      <c r="M22" s="30"/>
      <c r="N22" s="30"/>
      <c r="O22" s="30"/>
      <c r="P22" s="30"/>
      <c r="Q22" s="30"/>
      <c r="R22" s="30"/>
      <c r="S22" s="30"/>
      <c r="T22" s="30"/>
      <c r="U22" s="30"/>
      <c r="V22" s="30"/>
    </row>
    <row r="23" spans="1:22" ht="6.75" customHeight="1">
      <c r="A23" s="111"/>
      <c r="B23" s="112"/>
      <c r="C23" s="112"/>
      <c r="D23" s="112"/>
      <c r="E23" s="112"/>
      <c r="F23" s="112"/>
      <c r="G23" s="112"/>
      <c r="H23" s="30"/>
      <c r="I23" s="30"/>
      <c r="J23" s="30"/>
      <c r="K23" s="30"/>
      <c r="L23" s="30"/>
      <c r="M23" s="30"/>
      <c r="N23" s="30"/>
      <c r="O23" s="30"/>
      <c r="P23" s="30"/>
      <c r="Q23" s="30"/>
      <c r="R23" s="30"/>
      <c r="S23" s="30"/>
      <c r="T23" s="30"/>
      <c r="U23" s="30"/>
      <c r="V23" s="30"/>
    </row>
    <row r="24" spans="1:22" ht="90" customHeight="1">
      <c r="A24" s="113" t="s">
        <v>179</v>
      </c>
      <c r="B24" s="114"/>
      <c r="C24" s="114"/>
      <c r="D24" s="114"/>
      <c r="E24" s="114"/>
      <c r="F24" s="114"/>
      <c r="G24" s="114"/>
      <c r="H24" s="30"/>
      <c r="I24" s="30"/>
      <c r="J24" s="30"/>
      <c r="K24" s="30"/>
      <c r="L24" s="30"/>
      <c r="M24" s="30"/>
      <c r="N24" s="30"/>
      <c r="O24" s="30"/>
      <c r="P24" s="30"/>
      <c r="Q24" s="30"/>
      <c r="R24" s="30"/>
      <c r="S24" s="30"/>
      <c r="T24" s="30"/>
      <c r="U24" s="30"/>
      <c r="V24" s="30"/>
    </row>
    <row r="25" spans="1:22" ht="10.15" customHeight="1">
      <c r="A25" s="111"/>
      <c r="B25" s="112"/>
      <c r="C25" s="112"/>
      <c r="D25" s="112"/>
      <c r="E25" s="112"/>
      <c r="F25" s="112"/>
      <c r="G25" s="112"/>
      <c r="H25" s="30"/>
      <c r="I25" s="30"/>
      <c r="J25" s="30"/>
      <c r="K25" s="30"/>
      <c r="L25" s="30"/>
      <c r="M25" s="30"/>
      <c r="N25" s="30"/>
      <c r="O25" s="30"/>
      <c r="P25" s="30"/>
      <c r="Q25" s="30"/>
      <c r="R25" s="30"/>
      <c r="S25" s="30"/>
      <c r="T25" s="30"/>
      <c r="U25" s="30"/>
      <c r="V25" s="30"/>
    </row>
    <row r="26" spans="1:22" ht="25.15" customHeight="1">
      <c r="A26" s="106" t="s">
        <v>193</v>
      </c>
      <c r="B26" s="107"/>
      <c r="C26" s="107"/>
      <c r="D26" s="107"/>
      <c r="E26" s="107"/>
      <c r="F26" s="107"/>
      <c r="G26" s="107"/>
      <c r="H26" s="30"/>
      <c r="I26" s="30"/>
      <c r="J26" s="30"/>
      <c r="K26" s="30"/>
      <c r="L26" s="30"/>
      <c r="M26" s="30"/>
      <c r="N26" s="30"/>
      <c r="O26" s="30"/>
      <c r="P26" s="30"/>
      <c r="Q26" s="30"/>
      <c r="R26" s="30"/>
      <c r="S26" s="30"/>
      <c r="T26" s="30"/>
      <c r="U26" s="30"/>
      <c r="V26" s="30"/>
    </row>
    <row r="27" spans="1:22" ht="10.15" customHeight="1">
      <c r="A27" s="111"/>
      <c r="B27" s="112"/>
      <c r="C27" s="112"/>
      <c r="D27" s="112"/>
      <c r="E27" s="112"/>
      <c r="F27" s="112"/>
      <c r="G27" s="112"/>
      <c r="H27" s="30"/>
      <c r="I27" s="30"/>
      <c r="J27" s="30"/>
      <c r="K27" s="30"/>
      <c r="L27" s="30"/>
      <c r="M27" s="30"/>
      <c r="N27" s="30"/>
      <c r="O27" s="30"/>
      <c r="P27" s="30"/>
      <c r="Q27" s="30"/>
      <c r="R27" s="30"/>
      <c r="S27" s="30"/>
      <c r="T27" s="30"/>
      <c r="U27" s="30"/>
      <c r="V27" s="30"/>
    </row>
    <row r="28" spans="1:22">
      <c r="A28" s="115" t="s">
        <v>132</v>
      </c>
      <c r="B28" s="112"/>
      <c r="C28" s="112"/>
      <c r="D28" s="112"/>
      <c r="E28" s="112"/>
      <c r="F28" s="112"/>
      <c r="G28" s="112"/>
      <c r="H28" s="30"/>
      <c r="I28" s="30"/>
      <c r="J28" s="30"/>
      <c r="K28" s="30"/>
      <c r="L28" s="30"/>
      <c r="M28" s="30"/>
      <c r="N28" s="30"/>
      <c r="O28" s="30"/>
      <c r="P28" s="30"/>
      <c r="Q28" s="30"/>
      <c r="R28" s="30"/>
      <c r="S28" s="30"/>
      <c r="T28" s="30"/>
      <c r="U28" s="30"/>
      <c r="V28" s="30"/>
    </row>
    <row r="29" spans="1:22" ht="10.15" customHeight="1">
      <c r="A29" s="67"/>
      <c r="B29" s="67"/>
      <c r="C29" s="67"/>
      <c r="D29" s="67"/>
      <c r="E29" s="67"/>
      <c r="F29" s="67"/>
      <c r="G29" s="67"/>
    </row>
    <row r="30" spans="1:22">
      <c r="A30" s="109" t="s">
        <v>133</v>
      </c>
      <c r="B30" s="110"/>
      <c r="C30" s="110"/>
      <c r="D30" s="110"/>
      <c r="E30" s="110"/>
      <c r="F30" s="110"/>
      <c r="G30" s="110"/>
      <c r="H30" s="30"/>
      <c r="I30" s="30"/>
      <c r="J30" s="30"/>
      <c r="K30" s="30"/>
      <c r="L30" s="30"/>
      <c r="M30" s="30"/>
      <c r="N30" s="30"/>
      <c r="O30" s="30"/>
      <c r="P30" s="30"/>
      <c r="Q30" s="30"/>
      <c r="R30" s="30"/>
      <c r="S30" s="30"/>
      <c r="T30" s="30"/>
      <c r="U30" s="30"/>
      <c r="V30" s="30"/>
    </row>
    <row r="31" spans="1:22" ht="18.75" customHeight="1"/>
    <row r="32" spans="1:2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4">
    <mergeCell ref="C8:G8"/>
    <mergeCell ref="A22:G22"/>
    <mergeCell ref="A23:G23"/>
    <mergeCell ref="A28:G28"/>
    <mergeCell ref="A1:G1"/>
    <mergeCell ref="A2:G2"/>
    <mergeCell ref="A3:G3"/>
    <mergeCell ref="A4:G4"/>
    <mergeCell ref="A5:G5"/>
    <mergeCell ref="A30:G30"/>
    <mergeCell ref="A25:G25"/>
    <mergeCell ref="A26:G26"/>
    <mergeCell ref="A27:G27"/>
    <mergeCell ref="A24:G24"/>
  </mergeCells>
  <pageMargins left="0.25" right="0.25"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GridLines="0" topLeftCell="A7" zoomScaleNormal="100" workbookViewId="0">
      <selection activeCell="A22" sqref="A22:G22"/>
    </sheetView>
  </sheetViews>
  <sheetFormatPr defaultColWidth="21.5" defaultRowHeight="12.75"/>
  <cols>
    <col min="1" max="1" width="74.83203125" customWidth="1"/>
    <col min="2" max="2" width="2.83203125" customWidth="1"/>
    <col min="3" max="3" width="16.83203125" customWidth="1"/>
    <col min="4" max="4" width="2.83203125" customWidth="1"/>
    <col min="5" max="5" width="16.83203125" customWidth="1"/>
    <col min="6" max="6" width="2.83203125" customWidth="1"/>
    <col min="7" max="7" width="16.83203125" customWidth="1"/>
  </cols>
  <sheetData>
    <row r="1" spans="1:20" ht="12.75" customHeight="1">
      <c r="A1" s="95" t="s">
        <v>0</v>
      </c>
      <c r="B1" s="96"/>
      <c r="C1" s="96"/>
      <c r="D1" s="96"/>
      <c r="E1" s="96"/>
      <c r="F1" s="96"/>
      <c r="G1" s="96"/>
      <c r="H1" s="2"/>
      <c r="I1" s="2"/>
      <c r="J1" s="2"/>
      <c r="K1" s="2"/>
      <c r="L1" s="2"/>
      <c r="M1" s="2"/>
      <c r="N1" s="2"/>
      <c r="O1" s="2"/>
      <c r="P1" s="2"/>
      <c r="Q1" s="2"/>
      <c r="R1" s="2"/>
      <c r="S1" s="2"/>
      <c r="T1" s="2"/>
    </row>
    <row r="2" spans="1:20" ht="12.75" customHeight="1">
      <c r="A2" s="95" t="s">
        <v>141</v>
      </c>
      <c r="B2" s="96"/>
      <c r="C2" s="96"/>
      <c r="D2" s="96"/>
      <c r="E2" s="96"/>
      <c r="F2" s="96"/>
      <c r="G2" s="96"/>
      <c r="H2" s="2"/>
      <c r="I2" s="2"/>
      <c r="J2" s="2"/>
      <c r="K2" s="2"/>
      <c r="L2" s="2"/>
      <c r="M2" s="2"/>
      <c r="N2" s="2"/>
      <c r="O2" s="2"/>
      <c r="P2" s="2"/>
      <c r="Q2" s="2"/>
      <c r="R2" s="2"/>
      <c r="S2" s="2"/>
      <c r="T2" s="2"/>
    </row>
    <row r="3" spans="1:20" ht="12.75" customHeight="1">
      <c r="A3" s="95" t="s">
        <v>93</v>
      </c>
      <c r="B3" s="96"/>
      <c r="C3" s="96"/>
      <c r="D3" s="96"/>
      <c r="E3" s="96"/>
      <c r="F3" s="96"/>
      <c r="G3" s="96"/>
      <c r="H3" s="2"/>
      <c r="I3" s="2"/>
      <c r="J3" s="2"/>
      <c r="K3" s="2"/>
      <c r="L3" s="2"/>
      <c r="M3" s="2"/>
      <c r="N3" s="2"/>
      <c r="O3" s="2"/>
      <c r="P3" s="2"/>
      <c r="Q3" s="2"/>
      <c r="R3" s="2"/>
      <c r="S3" s="2"/>
      <c r="T3" s="2"/>
    </row>
    <row r="4" spans="1:20" ht="12.75" customHeight="1">
      <c r="A4" s="95" t="s">
        <v>33</v>
      </c>
      <c r="B4" s="96"/>
      <c r="C4" s="96"/>
      <c r="D4" s="96"/>
      <c r="E4" s="96"/>
      <c r="F4" s="96"/>
      <c r="G4" s="96"/>
      <c r="H4" s="2"/>
      <c r="I4" s="2"/>
      <c r="J4" s="2"/>
      <c r="K4" s="2"/>
      <c r="L4" s="2"/>
      <c r="M4" s="2"/>
      <c r="N4" s="2"/>
      <c r="O4" s="2"/>
      <c r="P4" s="2"/>
      <c r="Q4" s="2"/>
      <c r="R4" s="2"/>
      <c r="S4" s="2"/>
      <c r="T4" s="2"/>
    </row>
    <row r="5" spans="1:20" ht="12.75" customHeight="1">
      <c r="A5" s="95" t="s">
        <v>5</v>
      </c>
      <c r="B5" s="96"/>
      <c r="C5" s="96"/>
      <c r="D5" s="96"/>
      <c r="E5" s="96"/>
      <c r="F5" s="96"/>
      <c r="G5" s="96"/>
      <c r="H5" s="2"/>
      <c r="I5" s="2"/>
      <c r="J5" s="2"/>
      <c r="K5" s="2"/>
      <c r="L5" s="2"/>
      <c r="M5" s="2"/>
      <c r="N5" s="2"/>
      <c r="O5" s="2"/>
      <c r="P5" s="2"/>
      <c r="Q5" s="2"/>
      <c r="R5" s="2"/>
      <c r="S5" s="2"/>
      <c r="T5" s="2"/>
    </row>
    <row r="6" spans="1:20" ht="12.75" customHeight="1">
      <c r="A6" s="2"/>
      <c r="B6" s="2"/>
      <c r="C6" s="2"/>
      <c r="D6" s="2"/>
      <c r="E6" s="2"/>
      <c r="F6" s="2"/>
      <c r="G6" s="2"/>
      <c r="H6" s="2"/>
      <c r="I6" s="2"/>
      <c r="J6" s="2"/>
      <c r="K6" s="2"/>
      <c r="L6" s="2"/>
      <c r="M6" s="2"/>
      <c r="N6" s="2"/>
      <c r="O6" s="2"/>
      <c r="P6" s="2"/>
      <c r="Q6" s="2"/>
      <c r="R6" s="2"/>
      <c r="S6" s="2"/>
      <c r="T6" s="2"/>
    </row>
    <row r="7" spans="1:20" ht="12.75" customHeight="1">
      <c r="A7" s="2"/>
      <c r="B7" s="2"/>
      <c r="C7" s="2"/>
      <c r="D7" s="2"/>
      <c r="E7" s="2"/>
      <c r="F7" s="2"/>
      <c r="G7" s="2"/>
      <c r="H7" s="2"/>
      <c r="I7" s="2"/>
      <c r="J7" s="2"/>
      <c r="K7" s="2"/>
      <c r="L7" s="2"/>
      <c r="M7" s="2"/>
      <c r="N7" s="2"/>
      <c r="O7" s="2"/>
      <c r="P7" s="2"/>
      <c r="Q7" s="2"/>
      <c r="R7" s="2"/>
      <c r="S7" s="2"/>
      <c r="T7" s="2"/>
    </row>
    <row r="8" spans="1:20" ht="12.75" customHeight="1">
      <c r="A8" s="2"/>
      <c r="B8" s="2"/>
      <c r="C8" s="98" t="s">
        <v>34</v>
      </c>
      <c r="D8" s="99"/>
      <c r="E8" s="99"/>
      <c r="F8" s="99"/>
      <c r="G8" s="99"/>
      <c r="H8" s="2"/>
      <c r="I8" s="2"/>
      <c r="J8" s="2"/>
      <c r="K8" s="2"/>
      <c r="L8" s="2"/>
      <c r="M8" s="2"/>
      <c r="N8" s="2"/>
      <c r="O8" s="2"/>
      <c r="P8" s="2"/>
      <c r="Q8" s="2"/>
      <c r="R8" s="2"/>
      <c r="S8" s="2"/>
      <c r="T8" s="2"/>
    </row>
    <row r="9" spans="1:20" ht="12.75" customHeight="1">
      <c r="A9" s="2"/>
      <c r="B9" s="2"/>
      <c r="C9" s="5" t="s">
        <v>3</v>
      </c>
      <c r="D9" s="3"/>
      <c r="E9" s="6">
        <v>43100</v>
      </c>
      <c r="F9" s="3"/>
      <c r="G9" s="6">
        <v>42825</v>
      </c>
      <c r="H9" s="2"/>
      <c r="I9" s="2"/>
      <c r="J9" s="2"/>
      <c r="K9" s="2"/>
      <c r="L9" s="2"/>
      <c r="M9" s="2"/>
      <c r="N9" s="2"/>
      <c r="O9" s="2"/>
      <c r="P9" s="2"/>
      <c r="Q9" s="2"/>
      <c r="R9" s="2"/>
      <c r="S9" s="2"/>
      <c r="T9" s="2"/>
    </row>
    <row r="10" spans="1:20" ht="12.75" customHeight="1">
      <c r="A10" s="2"/>
      <c r="B10" s="2"/>
      <c r="C10" s="57">
        <v>2018</v>
      </c>
      <c r="D10" s="3"/>
      <c r="E10" s="7">
        <v>43100</v>
      </c>
      <c r="F10" s="3"/>
      <c r="G10" s="7">
        <v>42825</v>
      </c>
      <c r="H10" s="2"/>
      <c r="I10" s="2"/>
      <c r="J10" s="2"/>
      <c r="K10" s="2"/>
      <c r="L10" s="2"/>
      <c r="M10" s="2"/>
      <c r="N10" s="2"/>
      <c r="O10" s="2"/>
      <c r="P10" s="2"/>
      <c r="Q10" s="2"/>
      <c r="R10" s="2"/>
      <c r="S10" s="2"/>
      <c r="T10" s="2"/>
    </row>
    <row r="11" spans="1:20" ht="15" customHeight="1">
      <c r="A11" s="49" t="s">
        <v>101</v>
      </c>
      <c r="B11" s="2"/>
      <c r="C11" s="19">
        <f>'Income Statement'!B30</f>
        <v>393</v>
      </c>
      <c r="D11" s="2"/>
      <c r="E11" s="19">
        <f>'Income Statement'!D30</f>
        <v>390</v>
      </c>
      <c r="F11" s="2"/>
      <c r="G11" s="19">
        <f>'Income Statement'!F30</f>
        <v>335</v>
      </c>
    </row>
    <row r="12" spans="1:20" ht="15" customHeight="1">
      <c r="A12" s="10" t="s">
        <v>167</v>
      </c>
      <c r="B12" s="2"/>
      <c r="C12" s="2"/>
      <c r="D12" s="2"/>
      <c r="E12" s="2"/>
      <c r="F12" s="2"/>
      <c r="G12" s="2"/>
    </row>
    <row r="13" spans="1:20" ht="15" customHeight="1">
      <c r="A13" s="64" t="s">
        <v>173</v>
      </c>
      <c r="B13" s="2"/>
      <c r="C13" s="20">
        <v>-28</v>
      </c>
      <c r="D13" s="2"/>
      <c r="E13" s="20">
        <v>-25</v>
      </c>
      <c r="F13" s="2"/>
      <c r="G13" s="20">
        <v>-23</v>
      </c>
    </row>
    <row r="14" spans="1:20" ht="15" customHeight="1">
      <c r="A14" s="64" t="s">
        <v>174</v>
      </c>
      <c r="B14" s="2"/>
      <c r="C14" s="20">
        <v>-10</v>
      </c>
      <c r="D14" s="2"/>
      <c r="E14" s="20">
        <v>-24</v>
      </c>
      <c r="F14" s="2"/>
      <c r="G14" s="20">
        <v>-6</v>
      </c>
    </row>
    <row r="15" spans="1:20" ht="15" customHeight="1">
      <c r="A15" s="64" t="s">
        <v>175</v>
      </c>
      <c r="B15" s="2"/>
      <c r="C15" s="20">
        <v>-2</v>
      </c>
      <c r="D15" s="2"/>
      <c r="E15" s="20">
        <v>-2</v>
      </c>
      <c r="F15" s="2"/>
      <c r="G15" s="20">
        <v>0</v>
      </c>
    </row>
    <row r="16" spans="1:20" ht="15" customHeight="1">
      <c r="A16" s="64" t="s">
        <v>176</v>
      </c>
      <c r="B16" s="2"/>
      <c r="C16" s="25">
        <f>SUM(C13:C15)</f>
        <v>-40</v>
      </c>
      <c r="D16" s="2"/>
      <c r="E16" s="25">
        <f>SUM(E13:E15)</f>
        <v>-51</v>
      </c>
      <c r="F16" s="2"/>
      <c r="G16" s="25">
        <f>SUM(G13:G15)</f>
        <v>-29</v>
      </c>
    </row>
    <row r="17" spans="1:20" ht="15" customHeight="1">
      <c r="A17" s="49" t="s">
        <v>102</v>
      </c>
      <c r="B17" s="2"/>
      <c r="C17" s="22">
        <f>C16+C11</f>
        <v>353</v>
      </c>
      <c r="D17" s="2"/>
      <c r="E17" s="22">
        <f>E16+E11</f>
        <v>339</v>
      </c>
      <c r="F17" s="2"/>
      <c r="G17" s="22">
        <f>G16+G11</f>
        <v>306</v>
      </c>
    </row>
    <row r="18" spans="1:20" ht="18.75" customHeight="1"/>
    <row r="19" spans="1:20" ht="18.75" customHeight="1"/>
    <row r="20" spans="1:20" ht="31.15" customHeight="1">
      <c r="A20" s="115" t="s">
        <v>97</v>
      </c>
      <c r="B20" s="112"/>
      <c r="C20" s="112"/>
      <c r="D20" s="112"/>
      <c r="E20" s="112"/>
      <c r="F20" s="112"/>
      <c r="G20" s="112"/>
      <c r="H20" s="2"/>
      <c r="I20" s="2"/>
      <c r="J20" s="2"/>
      <c r="K20" s="2"/>
      <c r="L20" s="2"/>
      <c r="M20" s="2"/>
      <c r="N20" s="2"/>
      <c r="O20" s="2"/>
      <c r="P20" s="2"/>
      <c r="Q20" s="2"/>
      <c r="R20" s="2"/>
      <c r="S20" s="2"/>
      <c r="T20" s="2"/>
    </row>
    <row r="21" spans="1:20" ht="6.75" customHeight="1">
      <c r="A21" s="111"/>
      <c r="B21" s="112"/>
      <c r="C21" s="112"/>
      <c r="D21" s="112"/>
      <c r="E21" s="112"/>
      <c r="F21" s="112"/>
      <c r="G21" s="112"/>
      <c r="H21" s="2"/>
      <c r="I21" s="2"/>
      <c r="J21" s="2"/>
      <c r="K21" s="2"/>
      <c r="L21" s="2"/>
      <c r="M21" s="2"/>
      <c r="N21" s="2"/>
      <c r="O21" s="2"/>
      <c r="P21" s="2"/>
      <c r="Q21" s="2"/>
      <c r="R21" s="2"/>
      <c r="S21" s="2"/>
      <c r="T21" s="2"/>
    </row>
    <row r="22" spans="1:20" ht="90.75" customHeight="1">
      <c r="A22" s="105" t="s">
        <v>179</v>
      </c>
      <c r="B22" s="104"/>
      <c r="C22" s="104"/>
      <c r="D22" s="104"/>
      <c r="E22" s="104"/>
      <c r="F22" s="104"/>
      <c r="G22" s="104"/>
      <c r="H22" s="2"/>
      <c r="I22" s="2"/>
      <c r="J22" s="2"/>
      <c r="K22" s="2"/>
      <c r="L22" s="2"/>
      <c r="M22" s="2"/>
      <c r="N22" s="2"/>
      <c r="O22" s="2"/>
      <c r="P22" s="2"/>
      <c r="Q22" s="2"/>
      <c r="R22" s="2"/>
      <c r="S22" s="2"/>
      <c r="T22" s="2"/>
    </row>
    <row r="23" spans="1:20" ht="10.15" customHeight="1">
      <c r="A23" s="111"/>
      <c r="B23" s="112"/>
      <c r="C23" s="112"/>
      <c r="D23" s="112"/>
      <c r="E23" s="112"/>
      <c r="F23" s="112"/>
      <c r="G23" s="112"/>
      <c r="H23" s="2"/>
      <c r="I23" s="2"/>
      <c r="J23" s="2"/>
      <c r="K23" s="2"/>
      <c r="L23" s="2"/>
      <c r="M23" s="2"/>
      <c r="N23" s="2"/>
      <c r="O23" s="2"/>
      <c r="P23" s="2"/>
      <c r="Q23" s="2"/>
      <c r="R23" s="2"/>
      <c r="S23" s="2"/>
      <c r="T23" s="2"/>
    </row>
    <row r="24" spans="1:20" ht="27.6" customHeight="1">
      <c r="A24" s="106" t="s">
        <v>193</v>
      </c>
      <c r="B24" s="107"/>
      <c r="C24" s="107"/>
      <c r="D24" s="107"/>
      <c r="E24" s="107"/>
      <c r="F24" s="107"/>
      <c r="G24" s="107"/>
      <c r="H24" s="2"/>
      <c r="I24" s="2"/>
      <c r="J24" s="2"/>
      <c r="K24" s="2"/>
      <c r="L24" s="2"/>
      <c r="M24" s="2"/>
      <c r="N24" s="2"/>
      <c r="O24" s="2"/>
      <c r="P24" s="2"/>
      <c r="Q24" s="2"/>
      <c r="R24" s="2"/>
      <c r="S24" s="2"/>
      <c r="T24" s="2"/>
    </row>
    <row r="25" spans="1:20" ht="20.45" customHeight="1">
      <c r="A25" s="116"/>
      <c r="B25" s="117"/>
      <c r="C25" s="117"/>
      <c r="D25" s="117"/>
      <c r="E25" s="117"/>
      <c r="F25" s="117"/>
      <c r="G25" s="117"/>
      <c r="H25" s="2"/>
      <c r="I25" s="2"/>
      <c r="J25" s="2"/>
      <c r="K25" s="2"/>
      <c r="L25" s="2"/>
      <c r="M25" s="2"/>
      <c r="N25" s="2"/>
      <c r="O25" s="2"/>
      <c r="P25" s="2"/>
      <c r="Q25" s="2"/>
      <c r="R25" s="2"/>
      <c r="S25" s="2"/>
      <c r="T25" s="2"/>
    </row>
    <row r="26" spans="1:20" ht="18.75" customHeight="1"/>
    <row r="27" spans="1:20" ht="18.75" customHeight="1"/>
    <row r="28" spans="1:20" ht="18.75" customHeight="1"/>
    <row r="29" spans="1:20" ht="18.75" customHeight="1"/>
    <row r="30" spans="1:20" ht="18.75" customHeight="1"/>
    <row r="31" spans="1:20" ht="18.75" customHeight="1"/>
    <row r="32" spans="1:2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2">
    <mergeCell ref="A1:G1"/>
    <mergeCell ref="A2:G2"/>
    <mergeCell ref="A3:G3"/>
    <mergeCell ref="A4:G4"/>
    <mergeCell ref="A5:G5"/>
    <mergeCell ref="A23:G23"/>
    <mergeCell ref="A24:G24"/>
    <mergeCell ref="A25:G25"/>
    <mergeCell ref="A22:G22"/>
    <mergeCell ref="C8:G8"/>
    <mergeCell ref="A20:G20"/>
    <mergeCell ref="A21:G21"/>
  </mergeCells>
  <pageMargins left="0.25" right="0.25"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opLeftCell="A43" zoomScale="90" zoomScaleNormal="90" zoomScaleSheetLayoutView="100" workbookViewId="0">
      <selection activeCell="B40" sqref="B40"/>
    </sheetView>
  </sheetViews>
  <sheetFormatPr defaultColWidth="21.5" defaultRowHeight="12.75"/>
  <cols>
    <col min="1" max="1" width="3.83203125" style="91" customWidth="1"/>
    <col min="2" max="2" width="98.83203125" style="91" customWidth="1"/>
    <col min="3" max="3" width="20.83203125" style="91" customWidth="1"/>
    <col min="4" max="4" width="2.33203125" style="91" customWidth="1"/>
    <col min="5" max="5" width="20.83203125" style="91" customWidth="1"/>
    <col min="6" max="6" width="2.33203125" style="91" customWidth="1"/>
    <col min="7" max="7" width="20.83203125" style="91" customWidth="1"/>
    <col min="8" max="16384" width="21.5" style="91"/>
  </cols>
  <sheetData>
    <row r="1" spans="1:22" ht="12.75" customHeight="1">
      <c r="A1" s="121" t="s">
        <v>0</v>
      </c>
      <c r="B1" s="122"/>
      <c r="C1" s="122"/>
      <c r="D1" s="122"/>
      <c r="E1" s="122"/>
      <c r="F1" s="122"/>
      <c r="G1" s="122"/>
      <c r="H1" s="92"/>
      <c r="I1" s="92"/>
      <c r="J1" s="92"/>
      <c r="K1" s="92"/>
      <c r="L1" s="92"/>
      <c r="M1" s="92"/>
      <c r="N1" s="92"/>
      <c r="O1" s="92"/>
      <c r="P1" s="92"/>
      <c r="Q1" s="92"/>
      <c r="R1" s="92"/>
      <c r="S1" s="92"/>
      <c r="T1" s="92"/>
      <c r="U1" s="92"/>
      <c r="V1" s="92"/>
    </row>
    <row r="2" spans="1:22" ht="12.75" customHeight="1">
      <c r="A2" s="121" t="s">
        <v>103</v>
      </c>
      <c r="B2" s="123"/>
      <c r="C2" s="123"/>
      <c r="D2" s="123"/>
      <c r="E2" s="123"/>
      <c r="F2" s="123"/>
      <c r="G2" s="123"/>
      <c r="H2" s="123"/>
      <c r="I2" s="123"/>
      <c r="J2" s="123"/>
      <c r="K2" s="92"/>
      <c r="L2" s="92"/>
      <c r="M2" s="92"/>
      <c r="N2" s="92"/>
      <c r="O2" s="92"/>
      <c r="P2" s="92"/>
      <c r="Q2" s="92"/>
      <c r="R2" s="92"/>
      <c r="S2" s="92"/>
      <c r="T2" s="92"/>
      <c r="U2" s="92"/>
      <c r="V2" s="92"/>
    </row>
    <row r="3" spans="1:22" ht="12.75" customHeight="1">
      <c r="A3" s="121" t="s">
        <v>5</v>
      </c>
      <c r="B3" s="123"/>
      <c r="C3" s="123"/>
      <c r="D3" s="123"/>
      <c r="E3" s="123"/>
      <c r="F3" s="123"/>
      <c r="G3" s="123"/>
      <c r="H3" s="123"/>
      <c r="I3" s="123"/>
      <c r="J3" s="123"/>
      <c r="K3" s="92"/>
      <c r="L3" s="92"/>
      <c r="M3" s="92"/>
      <c r="N3" s="92"/>
      <c r="O3" s="92"/>
      <c r="P3" s="92"/>
      <c r="Q3" s="92"/>
      <c r="R3" s="92"/>
      <c r="S3" s="92"/>
      <c r="T3" s="92"/>
      <c r="U3" s="92"/>
      <c r="V3" s="92"/>
    </row>
    <row r="4" spans="1:22" ht="12.75" customHeight="1">
      <c r="A4" s="92"/>
      <c r="B4" s="92"/>
      <c r="C4" s="92"/>
      <c r="D4" s="92"/>
      <c r="E4" s="92"/>
      <c r="F4" s="92"/>
      <c r="G4" s="92"/>
    </row>
    <row r="5" spans="1:22" ht="12.75" customHeight="1">
      <c r="A5" s="92"/>
      <c r="B5" s="92"/>
      <c r="C5" s="124" t="s">
        <v>2</v>
      </c>
      <c r="D5" s="125"/>
      <c r="E5" s="125"/>
      <c r="F5" s="125"/>
      <c r="G5" s="125"/>
    </row>
    <row r="6" spans="1:22" ht="12.75" customHeight="1">
      <c r="A6" s="92"/>
      <c r="B6" s="92"/>
      <c r="C6" s="69" t="s">
        <v>3</v>
      </c>
      <c r="D6" s="70"/>
      <c r="E6" s="71">
        <v>43100</v>
      </c>
      <c r="F6" s="70"/>
      <c r="G6" s="71">
        <v>42825</v>
      </c>
    </row>
    <row r="7" spans="1:22" ht="12.75" customHeight="1">
      <c r="A7" s="92"/>
      <c r="B7" s="92"/>
      <c r="C7" s="72">
        <v>2018</v>
      </c>
      <c r="D7" s="70"/>
      <c r="E7" s="73">
        <v>43100</v>
      </c>
      <c r="F7" s="70"/>
      <c r="G7" s="73">
        <v>42825</v>
      </c>
    </row>
    <row r="8" spans="1:22" ht="15" customHeight="1">
      <c r="A8" s="126" t="s">
        <v>6</v>
      </c>
      <c r="B8" s="122"/>
      <c r="C8" s="92"/>
      <c r="D8" s="92"/>
      <c r="E8" s="92"/>
      <c r="F8" s="92"/>
      <c r="G8" s="92"/>
    </row>
    <row r="9" spans="1:22" ht="15" customHeight="1">
      <c r="A9" s="92"/>
      <c r="B9" s="74" t="s">
        <v>104</v>
      </c>
      <c r="C9" s="92"/>
      <c r="D9" s="92"/>
      <c r="E9" s="92"/>
      <c r="F9" s="92"/>
      <c r="G9" s="92"/>
    </row>
    <row r="10" spans="1:22" ht="15" customHeight="1">
      <c r="A10" s="92"/>
      <c r="B10" s="75" t="s">
        <v>150</v>
      </c>
      <c r="C10" s="92"/>
      <c r="D10" s="92"/>
      <c r="E10" s="92"/>
      <c r="F10" s="92"/>
      <c r="G10" s="92"/>
    </row>
    <row r="11" spans="1:22" ht="15" customHeight="1">
      <c r="A11" s="92"/>
      <c r="B11" s="76" t="s">
        <v>105</v>
      </c>
      <c r="C11" s="77">
        <v>19.600000000000001</v>
      </c>
      <c r="D11" s="92"/>
      <c r="E11" s="77">
        <v>15.3</v>
      </c>
      <c r="F11" s="92"/>
      <c r="G11" s="78">
        <v>14.6061623065</v>
      </c>
    </row>
    <row r="12" spans="1:22" ht="15" customHeight="1">
      <c r="A12" s="92"/>
      <c r="B12" s="76" t="s">
        <v>155</v>
      </c>
      <c r="C12" s="79">
        <v>0.16</v>
      </c>
      <c r="D12" s="92"/>
      <c r="E12" s="79">
        <v>0.184</v>
      </c>
      <c r="F12" s="92"/>
      <c r="G12" s="79">
        <v>0.17083068370000001</v>
      </c>
    </row>
    <row r="13" spans="1:22" ht="15" customHeight="1">
      <c r="A13" s="92"/>
      <c r="B13" s="76" t="s">
        <v>106</v>
      </c>
      <c r="C13" s="79">
        <v>0.10100000000000001</v>
      </c>
      <c r="D13" s="92"/>
      <c r="E13" s="79">
        <v>8.5999999999999993E-2</v>
      </c>
      <c r="F13" s="92"/>
      <c r="G13" s="79">
        <v>9.4703337159999998E-2</v>
      </c>
    </row>
    <row r="14" spans="1:22" ht="15" customHeight="1">
      <c r="A14" s="92"/>
      <c r="B14" s="76" t="s">
        <v>151</v>
      </c>
      <c r="C14" s="79">
        <v>5.0000000000000001E-3</v>
      </c>
      <c r="D14" s="92"/>
      <c r="E14" s="79">
        <v>5.0000000000000001E-3</v>
      </c>
      <c r="F14" s="92"/>
      <c r="G14" s="79">
        <v>6.97834118E-3</v>
      </c>
    </row>
    <row r="15" spans="1:22" ht="15" customHeight="1">
      <c r="A15" s="92"/>
      <c r="B15" s="76" t="s">
        <v>152</v>
      </c>
      <c r="C15" s="80">
        <v>8.4000000000000005E-2</v>
      </c>
      <c r="D15" s="92"/>
      <c r="E15" s="80">
        <v>8.8999999999999996E-2</v>
      </c>
      <c r="F15" s="92"/>
      <c r="G15" s="79">
        <v>9.4927203830000001E-2</v>
      </c>
    </row>
    <row r="16" spans="1:22" ht="15" customHeight="1">
      <c r="A16" s="92"/>
      <c r="B16" s="76" t="s">
        <v>153</v>
      </c>
      <c r="C16" s="80">
        <v>4.5999999999999999E-2</v>
      </c>
      <c r="D16" s="92"/>
      <c r="E16" s="80">
        <v>4.9000000000000002E-2</v>
      </c>
      <c r="F16" s="92"/>
      <c r="G16" s="79">
        <v>5.6263772050000001E-2</v>
      </c>
    </row>
    <row r="17" spans="1:7" ht="15" customHeight="1">
      <c r="A17" s="92"/>
      <c r="B17" s="76" t="s">
        <v>154</v>
      </c>
      <c r="C17" s="81">
        <v>1E-3</v>
      </c>
      <c r="D17" s="92"/>
      <c r="E17" s="81">
        <v>2E-3</v>
      </c>
      <c r="F17" s="92"/>
      <c r="G17" s="79">
        <v>1.44998201E-3</v>
      </c>
    </row>
    <row r="18" spans="1:7" ht="15" customHeight="1">
      <c r="A18" s="92"/>
      <c r="B18" s="76" t="s">
        <v>107</v>
      </c>
      <c r="C18" s="79">
        <f>SUM(C12:C17)</f>
        <v>0.39700000000000002</v>
      </c>
      <c r="D18" s="92"/>
      <c r="E18" s="82">
        <f>SUM(E12:E17)</f>
        <v>0.41499999999999998</v>
      </c>
      <c r="F18" s="92"/>
      <c r="G18" s="82">
        <f>SUM(G12:G17)</f>
        <v>0.42515331993000005</v>
      </c>
    </row>
    <row r="19" spans="1:7" ht="15" customHeight="1">
      <c r="A19" s="92"/>
      <c r="B19" s="75" t="s">
        <v>108</v>
      </c>
      <c r="C19" s="92"/>
      <c r="D19" s="92"/>
      <c r="E19" s="92"/>
      <c r="F19" s="92"/>
      <c r="G19" s="92"/>
    </row>
    <row r="20" spans="1:7" ht="15" customHeight="1">
      <c r="A20" s="92"/>
      <c r="B20" s="76" t="s">
        <v>109</v>
      </c>
      <c r="C20" s="83">
        <v>354744</v>
      </c>
      <c r="D20" s="84"/>
      <c r="E20" s="83">
        <v>313920</v>
      </c>
      <c r="F20" s="84"/>
      <c r="G20" s="83">
        <v>338463</v>
      </c>
    </row>
    <row r="21" spans="1:7" ht="15" customHeight="1">
      <c r="A21" s="92"/>
      <c r="B21" s="92"/>
      <c r="C21" s="92"/>
      <c r="D21" s="92"/>
      <c r="E21" s="92"/>
      <c r="F21" s="92"/>
      <c r="G21" s="92"/>
    </row>
    <row r="22" spans="1:7" ht="15" customHeight="1">
      <c r="A22" s="92"/>
      <c r="B22" s="74" t="s">
        <v>110</v>
      </c>
      <c r="C22" s="92"/>
      <c r="D22" s="92"/>
      <c r="E22" s="92"/>
      <c r="F22" s="92"/>
      <c r="G22" s="92"/>
    </row>
    <row r="23" spans="1:7" ht="15" customHeight="1">
      <c r="A23" s="92"/>
      <c r="B23" s="75" t="s">
        <v>111</v>
      </c>
      <c r="C23" s="92"/>
      <c r="D23" s="92"/>
      <c r="E23" s="92"/>
      <c r="F23" s="92"/>
      <c r="G23" s="92"/>
    </row>
    <row r="24" spans="1:7" ht="15" customHeight="1">
      <c r="A24" s="92"/>
      <c r="B24" s="76" t="s">
        <v>112</v>
      </c>
      <c r="C24" s="85">
        <v>7.62</v>
      </c>
      <c r="D24" s="92"/>
      <c r="E24" s="85">
        <v>6.36</v>
      </c>
      <c r="F24" s="92"/>
      <c r="G24" s="85">
        <v>6.8434852741999999</v>
      </c>
    </row>
    <row r="25" spans="1:7" ht="15" customHeight="1">
      <c r="A25" s="92"/>
      <c r="B25" s="76" t="s">
        <v>113</v>
      </c>
      <c r="C25" s="78">
        <v>88.6</v>
      </c>
      <c r="D25" s="92"/>
      <c r="E25" s="78">
        <v>72.7</v>
      </c>
      <c r="F25" s="92"/>
      <c r="G25" s="77">
        <v>74.7</v>
      </c>
    </row>
    <row r="26" spans="1:7" ht="15" customHeight="1">
      <c r="A26" s="92"/>
      <c r="B26" s="76" t="s">
        <v>156</v>
      </c>
      <c r="C26" s="79">
        <v>0.14899999999999999</v>
      </c>
      <c r="D26" s="92"/>
      <c r="E26" s="79">
        <v>0.14099999999999999</v>
      </c>
      <c r="F26" s="92"/>
      <c r="G26" s="79">
        <v>0.14018458540000001</v>
      </c>
    </row>
    <row r="27" spans="1:7" ht="15" customHeight="1">
      <c r="A27" s="92"/>
      <c r="B27" s="76" t="s">
        <v>157</v>
      </c>
      <c r="C27" s="79">
        <v>3.3000000000000002E-2</v>
      </c>
      <c r="D27" s="92"/>
      <c r="E27" s="79">
        <v>3.3000000000000002E-2</v>
      </c>
      <c r="F27" s="92"/>
      <c r="G27" s="79">
        <v>2.6799368099999998E-2</v>
      </c>
    </row>
    <row r="28" spans="1:7" ht="15" customHeight="1">
      <c r="A28" s="92"/>
      <c r="B28" s="76" t="s">
        <v>158</v>
      </c>
      <c r="C28" s="86">
        <v>8.9999999999999993E-3</v>
      </c>
      <c r="D28" s="92"/>
      <c r="E28" s="86">
        <v>7.0000000000000001E-3</v>
      </c>
      <c r="F28" s="92"/>
      <c r="G28" s="86">
        <v>9.1678085190000005E-3</v>
      </c>
    </row>
    <row r="29" spans="1:7" ht="15" customHeight="1">
      <c r="A29" s="92"/>
      <c r="B29" s="76" t="s">
        <v>107</v>
      </c>
      <c r="C29" s="79">
        <f>SUM(C26:C28)</f>
        <v>0.191</v>
      </c>
      <c r="D29" s="92"/>
      <c r="E29" s="82">
        <f>SUM(E26:E28)</f>
        <v>0.18099999999999999</v>
      </c>
      <c r="F29" s="92"/>
      <c r="G29" s="82">
        <f>SUM(G26:G28)</f>
        <v>0.17615176201900001</v>
      </c>
    </row>
    <row r="30" spans="1:7" ht="15" customHeight="1">
      <c r="A30" s="92"/>
      <c r="B30" s="76" t="s">
        <v>114</v>
      </c>
      <c r="C30" s="86">
        <v>0.33600000000000002</v>
      </c>
      <c r="D30" s="92"/>
      <c r="E30" s="86">
        <v>0.35199999999999998</v>
      </c>
      <c r="F30" s="92"/>
      <c r="G30" s="86">
        <v>0.34899999999999998</v>
      </c>
    </row>
    <row r="31" spans="1:7" ht="15" customHeight="1">
      <c r="A31" s="92"/>
      <c r="B31" s="76" t="s">
        <v>115</v>
      </c>
      <c r="C31" s="79">
        <f>C30+C29</f>
        <v>0.52700000000000002</v>
      </c>
      <c r="D31" s="92"/>
      <c r="E31" s="82">
        <f>E30+E29</f>
        <v>0.53299999999999992</v>
      </c>
      <c r="F31" s="92"/>
      <c r="G31" s="82">
        <f>G30+G29</f>
        <v>0.52515176201900005</v>
      </c>
    </row>
    <row r="32" spans="1:7" ht="15" customHeight="1">
      <c r="A32" s="92"/>
      <c r="B32" s="75" t="s">
        <v>116</v>
      </c>
      <c r="C32" s="92"/>
      <c r="D32" s="92"/>
      <c r="E32" s="92"/>
      <c r="F32" s="92"/>
      <c r="G32" s="92"/>
    </row>
    <row r="33" spans="1:7" ht="15" customHeight="1">
      <c r="A33" s="92"/>
      <c r="B33" s="76" t="s">
        <v>189</v>
      </c>
      <c r="C33" s="83">
        <v>651405</v>
      </c>
      <c r="D33" s="84"/>
      <c r="E33" s="83">
        <v>564397</v>
      </c>
      <c r="F33" s="84"/>
      <c r="G33" s="83">
        <v>507647</v>
      </c>
    </row>
    <row r="34" spans="1:7" ht="15" customHeight="1">
      <c r="A34" s="92"/>
      <c r="B34" s="76" t="s">
        <v>117</v>
      </c>
      <c r="C34" s="87">
        <v>6</v>
      </c>
      <c r="D34" s="88"/>
      <c r="E34" s="87">
        <v>5.4</v>
      </c>
      <c r="F34" s="88"/>
      <c r="G34" s="87">
        <v>5</v>
      </c>
    </row>
    <row r="35" spans="1:7" ht="15" customHeight="1">
      <c r="A35" s="92"/>
      <c r="B35" s="76" t="s">
        <v>118</v>
      </c>
      <c r="C35" s="79">
        <v>0.69599999999999995</v>
      </c>
      <c r="D35" s="92"/>
      <c r="E35" s="80">
        <v>0.71199999999999997</v>
      </c>
      <c r="F35" s="92"/>
      <c r="G35" s="79">
        <v>0.65</v>
      </c>
    </row>
    <row r="36" spans="1:7" ht="15" customHeight="1">
      <c r="A36" s="92"/>
      <c r="B36" s="92"/>
      <c r="C36" s="92"/>
      <c r="D36" s="92"/>
      <c r="E36" s="92"/>
      <c r="F36" s="92"/>
      <c r="G36" s="92"/>
    </row>
    <row r="37" spans="1:7" ht="15" customHeight="1">
      <c r="A37" s="92"/>
      <c r="B37" s="74" t="s">
        <v>119</v>
      </c>
      <c r="C37" s="92"/>
      <c r="D37" s="92"/>
      <c r="E37" s="92"/>
      <c r="F37" s="92"/>
      <c r="G37" s="92"/>
    </row>
    <row r="38" spans="1:7" ht="15" customHeight="1">
      <c r="A38" s="92"/>
      <c r="B38" s="75" t="s">
        <v>159</v>
      </c>
      <c r="C38" s="92"/>
      <c r="D38" s="92"/>
      <c r="E38" s="92"/>
      <c r="F38" s="92"/>
      <c r="G38" s="92"/>
    </row>
    <row r="39" spans="1:7" ht="15" customHeight="1">
      <c r="A39" s="92"/>
      <c r="B39" s="76" t="s">
        <v>120</v>
      </c>
      <c r="C39" s="89">
        <v>5156</v>
      </c>
      <c r="D39" s="92"/>
      <c r="E39" s="89">
        <v>4030</v>
      </c>
      <c r="F39" s="92"/>
      <c r="G39" s="89">
        <v>5041</v>
      </c>
    </row>
    <row r="40" spans="1:7" ht="15" customHeight="1">
      <c r="A40" s="92"/>
      <c r="B40" s="76" t="s">
        <v>190</v>
      </c>
      <c r="C40" s="83">
        <v>132225</v>
      </c>
      <c r="D40" s="84"/>
      <c r="E40" s="83">
        <v>130645</v>
      </c>
      <c r="F40" s="84"/>
      <c r="G40" s="83">
        <v>112004</v>
      </c>
    </row>
    <row r="41" spans="1:7" ht="15" customHeight="1">
      <c r="A41" s="92"/>
      <c r="B41" s="75" t="s">
        <v>160</v>
      </c>
      <c r="C41" s="84"/>
      <c r="D41" s="84"/>
      <c r="E41" s="84"/>
      <c r="F41" s="84"/>
      <c r="G41" s="84"/>
    </row>
    <row r="42" spans="1:7" ht="15" customHeight="1">
      <c r="A42" s="92"/>
      <c r="B42" s="76" t="s">
        <v>121</v>
      </c>
      <c r="C42" s="83">
        <v>272</v>
      </c>
      <c r="D42" s="84"/>
      <c r="E42" s="83">
        <v>284</v>
      </c>
      <c r="F42" s="84"/>
      <c r="G42" s="83">
        <v>379</v>
      </c>
    </row>
    <row r="43" spans="1:7" ht="15" customHeight="1">
      <c r="A43" s="92"/>
      <c r="B43" s="92"/>
      <c r="C43" s="84"/>
      <c r="D43" s="84"/>
      <c r="E43" s="84"/>
      <c r="F43" s="84"/>
      <c r="G43" s="84"/>
    </row>
    <row r="44" spans="1:7" ht="15" customHeight="1">
      <c r="A44" s="126" t="s">
        <v>11</v>
      </c>
      <c r="B44" s="122"/>
      <c r="C44" s="84"/>
      <c r="D44" s="84"/>
      <c r="E44" s="84"/>
      <c r="F44" s="84"/>
      <c r="G44" s="84"/>
    </row>
    <row r="45" spans="1:7" ht="15" customHeight="1">
      <c r="A45" s="92"/>
      <c r="B45" s="75" t="s">
        <v>122</v>
      </c>
      <c r="C45" s="84"/>
      <c r="D45" s="84"/>
      <c r="E45" s="84"/>
      <c r="F45" s="84"/>
      <c r="G45" s="84"/>
    </row>
    <row r="46" spans="1:7" ht="15" customHeight="1">
      <c r="A46" s="92"/>
      <c r="B46" s="76" t="s">
        <v>161</v>
      </c>
      <c r="C46" s="83">
        <v>37</v>
      </c>
      <c r="D46" s="84"/>
      <c r="E46" s="83">
        <v>49</v>
      </c>
      <c r="F46" s="84"/>
      <c r="G46" s="83">
        <v>17</v>
      </c>
    </row>
    <row r="47" spans="1:7" ht="15" customHeight="1">
      <c r="A47" s="92"/>
      <c r="B47" s="76" t="s">
        <v>123</v>
      </c>
      <c r="C47" s="83">
        <v>13</v>
      </c>
      <c r="D47" s="84"/>
      <c r="E47" s="83">
        <v>28</v>
      </c>
      <c r="F47" s="84"/>
      <c r="G47" s="83">
        <v>11</v>
      </c>
    </row>
    <row r="48" spans="1:7" ht="15" customHeight="1">
      <c r="A48" s="92"/>
      <c r="B48" s="75" t="s">
        <v>162</v>
      </c>
      <c r="C48" s="84"/>
      <c r="D48" s="84"/>
      <c r="E48" s="84"/>
      <c r="F48" s="84"/>
      <c r="G48" s="84"/>
    </row>
    <row r="49" spans="1:7" ht="15" customHeight="1">
      <c r="A49" s="92"/>
      <c r="B49" s="76" t="s">
        <v>163</v>
      </c>
      <c r="C49" s="83">
        <v>62</v>
      </c>
      <c r="D49" s="84"/>
      <c r="E49" s="83">
        <v>84</v>
      </c>
      <c r="F49" s="84"/>
      <c r="G49" s="83">
        <v>42</v>
      </c>
    </row>
    <row r="50" spans="1:7" ht="15" customHeight="1">
      <c r="A50" s="92"/>
      <c r="B50" s="76" t="s">
        <v>124</v>
      </c>
      <c r="C50" s="83">
        <v>15</v>
      </c>
      <c r="D50" s="84"/>
      <c r="E50" s="83">
        <v>36</v>
      </c>
      <c r="F50" s="84"/>
      <c r="G50" s="83">
        <v>16</v>
      </c>
    </row>
    <row r="51" spans="1:7" ht="15" customHeight="1">
      <c r="A51" s="92"/>
      <c r="B51" s="75" t="s">
        <v>125</v>
      </c>
      <c r="C51" s="84"/>
      <c r="D51" s="84"/>
      <c r="E51" s="84"/>
      <c r="F51" s="84"/>
      <c r="G51" s="84"/>
    </row>
    <row r="52" spans="1:7" ht="15" customHeight="1">
      <c r="A52" s="92"/>
      <c r="B52" s="76" t="s">
        <v>164</v>
      </c>
      <c r="C52" s="83">
        <v>2969</v>
      </c>
      <c r="D52" s="84"/>
      <c r="E52" s="83">
        <v>2949</v>
      </c>
      <c r="F52" s="84"/>
      <c r="G52" s="83">
        <v>2890</v>
      </c>
    </row>
    <row r="53" spans="1:7" ht="15" customHeight="1">
      <c r="A53" s="92"/>
      <c r="B53" s="76" t="s">
        <v>126</v>
      </c>
      <c r="C53" s="83">
        <v>986</v>
      </c>
      <c r="D53" s="84"/>
      <c r="E53" s="83">
        <v>984</v>
      </c>
      <c r="F53" s="84"/>
      <c r="G53" s="83">
        <v>910</v>
      </c>
    </row>
    <row r="54" spans="1:7" ht="15" customHeight="1">
      <c r="A54" s="92"/>
      <c r="B54" s="92"/>
      <c r="C54" s="84"/>
      <c r="D54" s="84"/>
      <c r="E54" s="84"/>
      <c r="F54" s="84"/>
      <c r="G54" s="84"/>
    </row>
    <row r="55" spans="1:7" ht="15" customHeight="1">
      <c r="A55" s="126" t="s">
        <v>12</v>
      </c>
      <c r="B55" s="122"/>
      <c r="C55" s="84"/>
      <c r="D55" s="84"/>
      <c r="E55" s="84"/>
      <c r="F55" s="84"/>
      <c r="G55" s="84"/>
    </row>
    <row r="56" spans="1:7" ht="15" customHeight="1">
      <c r="A56" s="92"/>
      <c r="B56" s="76" t="s">
        <v>191</v>
      </c>
      <c r="C56" s="83">
        <v>328</v>
      </c>
      <c r="D56" s="84"/>
      <c r="E56" s="83">
        <v>324</v>
      </c>
      <c r="F56" s="84"/>
      <c r="G56" s="83">
        <v>306</v>
      </c>
    </row>
    <row r="57" spans="1:7" ht="15" customHeight="1">
      <c r="A57" s="92"/>
      <c r="B57" s="76" t="s">
        <v>127</v>
      </c>
      <c r="C57" s="89">
        <v>173</v>
      </c>
      <c r="D57" s="92"/>
      <c r="E57" s="89">
        <v>167</v>
      </c>
      <c r="F57" s="92"/>
      <c r="G57" s="89">
        <v>138</v>
      </c>
    </row>
    <row r="58" spans="1:7" ht="15" customHeight="1">
      <c r="A58" s="92"/>
      <c r="B58" s="92"/>
      <c r="C58" s="92"/>
      <c r="D58" s="92"/>
      <c r="E58" s="92"/>
      <c r="F58" s="92"/>
      <c r="G58" s="92"/>
    </row>
    <row r="59" spans="1:7" ht="15" customHeight="1">
      <c r="A59" s="126" t="s">
        <v>13</v>
      </c>
      <c r="B59" s="122"/>
      <c r="C59" s="92"/>
      <c r="D59" s="92"/>
      <c r="E59" s="92"/>
      <c r="F59" s="92"/>
      <c r="G59" s="92"/>
    </row>
    <row r="60" spans="1:7" ht="15" customHeight="1">
      <c r="A60" s="92"/>
      <c r="B60" s="76" t="s">
        <v>134</v>
      </c>
      <c r="C60" s="89">
        <v>55</v>
      </c>
      <c r="D60" s="92"/>
      <c r="E60" s="90">
        <v>115</v>
      </c>
      <c r="F60" s="92"/>
      <c r="G60" s="89">
        <v>47</v>
      </c>
    </row>
    <row r="61" spans="1:7" ht="15" customHeight="1">
      <c r="A61" s="92"/>
      <c r="B61" s="76" t="s">
        <v>135</v>
      </c>
      <c r="C61" s="89">
        <v>735</v>
      </c>
      <c r="D61" s="92"/>
      <c r="E61" s="90">
        <v>747</v>
      </c>
      <c r="F61" s="92"/>
      <c r="G61" s="89">
        <v>709</v>
      </c>
    </row>
    <row r="62" spans="1:7" ht="15" customHeight="1">
      <c r="A62" s="92"/>
      <c r="B62" s="92"/>
      <c r="C62" s="92"/>
      <c r="D62" s="92"/>
      <c r="E62" s="92"/>
      <c r="F62" s="92"/>
      <c r="G62" s="92"/>
    </row>
    <row r="63" spans="1:7" ht="15" customHeight="1">
      <c r="A63" s="92"/>
      <c r="B63" s="118" t="s">
        <v>165</v>
      </c>
      <c r="C63" s="119"/>
      <c r="D63" s="119"/>
      <c r="E63" s="119"/>
      <c r="F63" s="119"/>
      <c r="G63" s="119"/>
    </row>
    <row r="64" spans="1:7" ht="15" customHeight="1">
      <c r="A64" s="92"/>
      <c r="B64" s="118" t="s">
        <v>192</v>
      </c>
      <c r="C64" s="120"/>
      <c r="D64" s="120"/>
      <c r="E64" s="120"/>
      <c r="F64" s="120"/>
      <c r="G64" s="120"/>
    </row>
    <row r="65" spans="1:7" ht="15" customHeight="1">
      <c r="A65" s="92"/>
      <c r="B65" s="118" t="s">
        <v>128</v>
      </c>
      <c r="C65" s="120"/>
      <c r="D65" s="120"/>
      <c r="E65" s="120"/>
      <c r="F65" s="120"/>
      <c r="G65" s="120"/>
    </row>
    <row r="66" spans="1:7" ht="15" customHeight="1">
      <c r="A66" s="92"/>
      <c r="B66" s="118" t="s">
        <v>180</v>
      </c>
      <c r="C66" s="120"/>
      <c r="D66" s="120"/>
      <c r="E66" s="120"/>
      <c r="F66" s="120"/>
      <c r="G66" s="120"/>
    </row>
    <row r="67" spans="1:7" ht="15" customHeight="1">
      <c r="A67" s="92"/>
      <c r="B67" s="118" t="s">
        <v>129</v>
      </c>
      <c r="C67" s="120"/>
      <c r="D67" s="120"/>
      <c r="E67" s="120"/>
      <c r="F67" s="120"/>
      <c r="G67" s="120"/>
    </row>
    <row r="68" spans="1:7" ht="15" customHeight="1">
      <c r="A68" s="92"/>
      <c r="B68" s="118" t="s">
        <v>188</v>
      </c>
      <c r="C68" s="120"/>
      <c r="D68" s="120"/>
      <c r="E68" s="120"/>
      <c r="F68" s="120"/>
      <c r="G68" s="120"/>
    </row>
    <row r="69" spans="1:7" ht="15" customHeight="1">
      <c r="A69" s="92"/>
      <c r="B69" s="118" t="s">
        <v>130</v>
      </c>
      <c r="C69" s="120"/>
      <c r="D69" s="120"/>
      <c r="E69" s="120"/>
      <c r="F69" s="120"/>
      <c r="G69" s="120"/>
    </row>
    <row r="70" spans="1:7" ht="15" customHeight="1">
      <c r="B70" s="118" t="s">
        <v>131</v>
      </c>
      <c r="C70" s="119"/>
      <c r="D70" s="119"/>
      <c r="E70" s="119"/>
      <c r="F70" s="119"/>
      <c r="G70" s="119"/>
    </row>
    <row r="71" spans="1:7" ht="24.6" customHeight="1">
      <c r="B71" s="118" t="s">
        <v>195</v>
      </c>
      <c r="C71" s="119"/>
      <c r="D71" s="119"/>
      <c r="E71" s="119"/>
      <c r="F71" s="119"/>
      <c r="G71" s="119"/>
    </row>
    <row r="72" spans="1:7" ht="15" customHeight="1">
      <c r="B72" s="92"/>
    </row>
    <row r="73" spans="1:7" ht="15" customHeight="1"/>
    <row r="74" spans="1:7" ht="15" customHeight="1"/>
    <row r="75" spans="1:7" ht="15" customHeight="1"/>
    <row r="76" spans="1:7" ht="15" customHeight="1"/>
    <row r="77" spans="1:7" ht="15" customHeight="1"/>
    <row r="78" spans="1:7" ht="15" customHeight="1"/>
    <row r="79" spans="1:7" ht="15" customHeight="1"/>
    <row r="80" spans="1:7" ht="15" customHeight="1"/>
    <row r="81" ht="15" customHeight="1"/>
    <row r="82" ht="15" customHeight="1"/>
    <row r="83" ht="15" customHeight="1"/>
    <row r="84" ht="15" customHeight="1"/>
    <row r="85" ht="15" customHeight="1"/>
    <row r="86" ht="15" customHeight="1"/>
    <row r="87" ht="18.75" customHeight="1"/>
    <row r="88" ht="18.75" customHeight="1"/>
    <row r="89" ht="18.75" customHeight="1"/>
    <row r="90" ht="18.75" customHeight="1"/>
    <row r="91" ht="18.75" customHeight="1"/>
    <row r="92" ht="18.75" customHeight="1"/>
  </sheetData>
  <mergeCells count="19">
    <mergeCell ref="B64:G64"/>
    <mergeCell ref="A1:G1"/>
    <mergeCell ref="A2:G2"/>
    <mergeCell ref="H2:J2"/>
    <mergeCell ref="A3:G3"/>
    <mergeCell ref="H3:J3"/>
    <mergeCell ref="C5:G5"/>
    <mergeCell ref="A8:B8"/>
    <mergeCell ref="A44:B44"/>
    <mergeCell ref="A55:B55"/>
    <mergeCell ref="A59:B59"/>
    <mergeCell ref="B63:G63"/>
    <mergeCell ref="B71:G71"/>
    <mergeCell ref="B65:G65"/>
    <mergeCell ref="B66:G66"/>
    <mergeCell ref="B67:G67"/>
    <mergeCell ref="B68:G68"/>
    <mergeCell ref="B69:G69"/>
    <mergeCell ref="B70:G70"/>
  </mergeCells>
  <printOptions horizontalCentered="1"/>
  <pageMargins left="0.25" right="0.25" top="0.75" bottom="0.75" header="0.3" footer="0.3"/>
  <pageSetup scale="65"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lpstr>'Operating Stats'!Print_Titles</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1Q18 SummaryFinancialStatements draft</dc:title>
  <dc:creator>Workiva - Maria Garcia-Gallont</dc:creator>
  <cp:lastModifiedBy>Fretzie B Villar</cp:lastModifiedBy>
  <cp:lastPrinted>2018-04-24T20:27:34Z</cp:lastPrinted>
  <dcterms:created xsi:type="dcterms:W3CDTF">2018-04-10T20:06:10Z</dcterms:created>
  <dcterms:modified xsi:type="dcterms:W3CDTF">2018-05-20T01:42:43Z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