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evil\Desktop\Nasdaq\Q12018\"/>
    </mc:Choice>
  </mc:AlternateContent>
  <bookViews>
    <workbookView xWindow="165" yWindow="450" windowWidth="16485" windowHeight="8400"/>
  </bookViews>
  <sheets>
    <sheet name="Income Statement" sheetId="1" r:id="rId1"/>
    <sheet name="Detailed Revenue" sheetId="2" r:id="rId2"/>
    <sheet name="Balance Sheet" sheetId="3" r:id="rId3"/>
    <sheet name="Non-GAAP Net Inc" sheetId="4" r:id="rId4"/>
    <sheet name="Non-GAAP Op Inc" sheetId="5" r:id="rId5"/>
    <sheet name="Non-GAAP Op Exp" sheetId="6" r:id="rId6"/>
    <sheet name="Operating Stats" sheetId="8" r:id="rId7"/>
  </sheets>
  <definedNames>
    <definedName name="_xlnm.Print_Area" localSheetId="2">'Balance Sheet'!$A$1:$F$50</definedName>
    <definedName name="_xlnm.Print_Area" localSheetId="1">'Detailed Revenue'!$A$1:$G$36</definedName>
    <definedName name="_xlnm.Print_Area" localSheetId="0">'Income Statement'!$A$1:$F$47</definedName>
    <definedName name="_xlnm.Print_Area" localSheetId="3">'Non-GAAP Net Inc'!$A$1:$G$39</definedName>
    <definedName name="_xlnm.Print_Area" localSheetId="5">'Non-GAAP Op Exp'!$A$1:$G$25</definedName>
    <definedName name="_xlnm.Print_Area" localSheetId="4">'Non-GAAP Op Inc'!$A$1:$G$30</definedName>
    <definedName name="_xlnm.Print_Area" localSheetId="6">'Operating Stats'!$A$1:$G$71</definedName>
    <definedName name="_xlnm.Print_Titles" localSheetId="6">'Operating Stats'!$1:$7</definedName>
  </definedNames>
  <calcPr calcId="152511"/>
</workbook>
</file>

<file path=xl/calcChain.xml><?xml version="1.0" encoding="utf-8"?>
<calcChain xmlns="http://schemas.openxmlformats.org/spreadsheetml/2006/main">
  <c r="C18" i="8" l="1"/>
  <c r="E16" i="4"/>
  <c r="E20" i="4"/>
  <c r="G29" i="8"/>
  <c r="G31" i="8" s="1"/>
  <c r="E29" i="8"/>
  <c r="E31" i="8" s="1"/>
  <c r="C29" i="8"/>
  <c r="C31" i="8" s="1"/>
  <c r="G18" i="8"/>
  <c r="E18" i="8"/>
  <c r="F30" i="1"/>
  <c r="G11" i="6" s="1"/>
  <c r="D30" i="1"/>
  <c r="E11" i="6" s="1"/>
  <c r="B30" i="1"/>
  <c r="C11" i="6"/>
  <c r="C17" i="6" s="1"/>
  <c r="F14" i="1"/>
  <c r="F18" i="1" s="1"/>
  <c r="F31" i="1" s="1"/>
  <c r="D14" i="1"/>
  <c r="D18" i="1" s="1"/>
  <c r="D31" i="1" s="1"/>
  <c r="B14" i="1"/>
  <c r="B18" i="1" s="1"/>
  <c r="B31" i="1" s="1"/>
  <c r="G17" i="4"/>
  <c r="G20" i="4" s="1"/>
  <c r="G23" i="4" s="1"/>
  <c r="G24" i="4" s="1"/>
  <c r="G16" i="6"/>
  <c r="E16" i="6"/>
  <c r="C16" i="6"/>
  <c r="G16" i="5"/>
  <c r="E16" i="5"/>
  <c r="C16" i="5"/>
  <c r="G16" i="4"/>
  <c r="C16" i="4"/>
  <c r="C20" i="4" s="1"/>
  <c r="C23" i="4" s="1"/>
  <c r="F49" i="3"/>
  <c r="F50" i="3" s="1"/>
  <c r="D49" i="3"/>
  <c r="F34" i="3"/>
  <c r="F39" i="3"/>
  <c r="D34" i="3"/>
  <c r="D39" i="3" s="1"/>
  <c r="D50" i="3" s="1"/>
  <c r="F16" i="3"/>
  <c r="F22" i="3"/>
  <c r="D16" i="3"/>
  <c r="D22" i="3" s="1"/>
  <c r="G34" i="2"/>
  <c r="G30" i="2"/>
  <c r="G24" i="2"/>
  <c r="G26" i="2" s="1"/>
  <c r="G19" i="2"/>
  <c r="G14" i="2"/>
  <c r="E34" i="2"/>
  <c r="C34" i="2"/>
  <c r="E30" i="2"/>
  <c r="C30" i="2"/>
  <c r="E24" i="2"/>
  <c r="E26" i="2" s="1"/>
  <c r="E19" i="2"/>
  <c r="E14" i="2"/>
  <c r="C24" i="2"/>
  <c r="C19" i="2"/>
  <c r="C14" i="2"/>
  <c r="E24" i="4"/>
  <c r="G17" i="6" l="1"/>
  <c r="C26" i="2"/>
  <c r="C36" i="2" s="1"/>
  <c r="G36" i="2"/>
  <c r="E17" i="6"/>
  <c r="E36" i="2"/>
  <c r="E11" i="5"/>
  <c r="D35" i="1"/>
  <c r="D38" i="1" s="1"/>
  <c r="D41" i="1" s="1"/>
  <c r="F35" i="1"/>
  <c r="F38" i="1" s="1"/>
  <c r="F41" i="1" s="1"/>
  <c r="G11" i="5"/>
  <c r="B35" i="1"/>
  <c r="B38" i="1" s="1"/>
  <c r="B42" i="1" s="1"/>
  <c r="C22" i="4" s="1"/>
  <c r="C11" i="5"/>
  <c r="C19" i="5" s="1"/>
  <c r="F42" i="1"/>
  <c r="D42" i="1" l="1"/>
  <c r="E11" i="4"/>
  <c r="E21" i="4" s="1"/>
  <c r="C17" i="5"/>
  <c r="C20" i="5" s="1"/>
  <c r="G11" i="4"/>
  <c r="G21" i="4" s="1"/>
  <c r="B41" i="1"/>
  <c r="G17" i="5"/>
  <c r="G20" i="5" s="1"/>
  <c r="G19" i="5"/>
  <c r="E17" i="5"/>
  <c r="E20" i="5" s="1"/>
  <c r="E19" i="5"/>
  <c r="C11" i="4"/>
  <c r="C21" i="4" s="1"/>
  <c r="C24" i="4" s="1"/>
</calcChain>
</file>

<file path=xl/sharedStrings.xml><?xml version="1.0" encoding="utf-8"?>
<sst xmlns="http://schemas.openxmlformats.org/spreadsheetml/2006/main" count="258" uniqueCount="198">
  <si>
    <t>Nasdaq, Inc.</t>
  </si>
  <si>
    <t>(in millions, except per share amounts)</t>
  </si>
  <si>
    <t>Three Months Ended</t>
  </si>
  <si>
    <t>March 31,</t>
  </si>
  <si>
    <t>Revenues:</t>
  </si>
  <si>
    <t>(unaudited)</t>
  </si>
  <si>
    <t>Market Services</t>
  </si>
  <si>
    <t>Transaction-based expenses:</t>
  </si>
  <si>
    <t>Transaction rebates</t>
  </si>
  <si>
    <t>Brokerage, clearance and exchange fees</t>
  </si>
  <si>
    <t>Total Market Services revenues less transaction-based expenses</t>
  </si>
  <si>
    <t>Corporate Services</t>
  </si>
  <si>
    <t>Information Services</t>
  </si>
  <si>
    <t>Market Technology</t>
  </si>
  <si>
    <t>Operating Expenses:</t>
  </si>
  <si>
    <t>Compensation and benefits</t>
  </si>
  <si>
    <t>Professional and contract services</t>
  </si>
  <si>
    <t>Computer operations and data communications</t>
  </si>
  <si>
    <t>Occupancy</t>
  </si>
  <si>
    <t>General, administrative and other</t>
  </si>
  <si>
    <t>Marketing and advertising</t>
  </si>
  <si>
    <t>Depreciation and amortization</t>
  </si>
  <si>
    <t>Regulatory</t>
  </si>
  <si>
    <t>Merger and strategic initiatives</t>
  </si>
  <si>
    <t>Operating income</t>
  </si>
  <si>
    <t>Interest income</t>
  </si>
  <si>
    <t>Interest expense</t>
  </si>
  <si>
    <t>Income tax provision (benefit)</t>
  </si>
  <si>
    <t>Per share information:</t>
  </si>
  <si>
    <t>Cash dividends declared per common share</t>
  </si>
  <si>
    <t>Basic</t>
  </si>
  <si>
    <t>Diluted</t>
  </si>
  <si>
    <t>Revenue Detail</t>
  </si>
  <si>
    <t>(in millions)</t>
  </si>
  <si>
    <t>Three Months Ended</t>
  </si>
  <si>
    <t>MARKET SERVICES REVENUES</t>
  </si>
  <si>
    <t>Equity Derivative Trading and Clearing Revenues</t>
  </si>
  <si>
    <t>Cash Equity Trading Revenues</t>
  </si>
  <si>
    <t>Fixed Income and Commodities Trading and Clearing Revenues</t>
  </si>
  <si>
    <t>Trade Management Services Revenues</t>
  </si>
  <si>
    <t>Total Net Market Services revenues</t>
  </si>
  <si>
    <t>CORPORATE SERVICES REVENUES</t>
  </si>
  <si>
    <t>Corporate Solutions revenues</t>
  </si>
  <si>
    <t>Listings Services revenues</t>
  </si>
  <si>
    <t>Total Corporate Services revenues</t>
  </si>
  <si>
    <t>INFORMATION SERVICES REVENUES</t>
  </si>
  <si>
    <t>Data Products revenues</t>
  </si>
  <si>
    <t>Index Licensing and Services revenues</t>
  </si>
  <si>
    <t>Total Information Services revenues</t>
  </si>
  <si>
    <t>MARKET TECHNOLOGY REVENUES</t>
  </si>
  <si>
    <t>Revenues less transaction-based expenses</t>
  </si>
  <si>
    <t>Condensed Consolidated Balance Sheets</t>
  </si>
  <si>
    <t/>
  </si>
  <si>
    <t>Assets</t>
  </si>
  <si>
    <t>Current assets:</t>
  </si>
  <si>
    <t>Cash and cash equivalents</t>
  </si>
  <si>
    <t>Restricted cash</t>
  </si>
  <si>
    <t>Financial investments, at fair value</t>
  </si>
  <si>
    <t>Receivables, net</t>
  </si>
  <si>
    <t>Default funds and margin deposits</t>
  </si>
  <si>
    <t>Other current assets</t>
  </si>
  <si>
    <t>Assets held for sale</t>
  </si>
  <si>
    <t>Total current assets</t>
  </si>
  <si>
    <t>Property and equipment, net</t>
  </si>
  <si>
    <t>Deferred tax assets</t>
  </si>
  <si>
    <t>Goodwill</t>
  </si>
  <si>
    <t>Intangible assets, net</t>
  </si>
  <si>
    <t>Other non-current assets</t>
  </si>
  <si>
    <t>Total assets</t>
  </si>
  <si>
    <t>Liabilities</t>
  </si>
  <si>
    <t>Current liabilities:</t>
  </si>
  <si>
    <t>Accounts payable and accrued expenses</t>
  </si>
  <si>
    <t>Section 31 fees payable to SEC</t>
  </si>
  <si>
    <t>Accrued personnel costs</t>
  </si>
  <si>
    <t>Deferred revenue</t>
  </si>
  <si>
    <t>Other current liabilities</t>
  </si>
  <si>
    <t>Liabilities held for sale</t>
  </si>
  <si>
    <t>Total current liabilities</t>
  </si>
  <si>
    <t>Long-term debt</t>
  </si>
  <si>
    <t>Deferred tax liabilities</t>
  </si>
  <si>
    <t>Non-current deferred revenue</t>
  </si>
  <si>
    <t>Other non-current liabilities</t>
  </si>
  <si>
    <t>Total liabilities</t>
  </si>
  <si>
    <t>Commitments and contingencies</t>
  </si>
  <si>
    <t>Equity</t>
  </si>
  <si>
    <t>Nasdaq stockholders' equity:</t>
  </si>
  <si>
    <t>Common stock</t>
  </si>
  <si>
    <t>Additional paid-in capital</t>
  </si>
  <si>
    <t>Common stock in treasury, at cost</t>
  </si>
  <si>
    <t>Accumulated other comprehensive loss</t>
  </si>
  <si>
    <t>Retained earnings</t>
  </si>
  <si>
    <t>Total Nasdaq stockholders' equity</t>
  </si>
  <si>
    <t>Total liabilities and equity</t>
  </si>
  <si>
    <t>Operating Expenses to Non-GAAP Net Income, Diluted Earnings Per Share, Operating Income, and Operating Expenses</t>
  </si>
  <si>
    <t>Three Months Ended</t>
  </si>
  <si>
    <t>Non-GAAP net income attributable to Nasdaq</t>
  </si>
  <si>
    <t>Non-GAAP diluted earnings per share</t>
  </si>
  <si>
    <t>(1) Refer to the non-GAAP information section of the earnings release for further discussion of why we consider amortization expense of acquired intangible assets to be a non-GAAP adjustment.</t>
  </si>
  <si>
    <t>U.S. GAAP operating income</t>
  </si>
  <si>
    <t>Non-GAAP operating income</t>
  </si>
  <si>
    <t>Revenues less transaction-based expenses</t>
  </si>
  <si>
    <t>U.S. GAAP operating expenses</t>
  </si>
  <si>
    <t>Non-GAAP operating expenses</t>
  </si>
  <si>
    <t>Quarterly Key Drivers Detail</t>
  </si>
  <si>
    <t>Equity Derivative Trading and Clearing</t>
  </si>
  <si>
    <t>Total industry average daily volume (in millions)</t>
  </si>
  <si>
    <t>The Nasdaq Options Market matched market share</t>
  </si>
  <si>
    <t>Total matched market share executed on Nasdaq's exchanges</t>
  </si>
  <si>
    <t>Nasdaq Nordic and Nasdaq Baltic options and futures</t>
  </si>
  <si>
    <r>
      <rPr>
        <sz val="10"/>
        <color rgb="FF000000"/>
        <rFont val="Arial"/>
        <family val="2"/>
      </rPr>
      <t xml:space="preserve">Total average daily volume options and futures contracts </t>
    </r>
    <r>
      <rPr>
        <vertAlign val="superscript"/>
        <sz val="10"/>
        <color rgb="FF000000"/>
        <rFont val="Arial"/>
        <family val="2"/>
      </rPr>
      <t>(1)</t>
    </r>
  </si>
  <si>
    <t>Cash Equity Trading</t>
  </si>
  <si>
    <t>Total U.S.-listed securities</t>
  </si>
  <si>
    <t>Total industry average daily share volume (in billions)</t>
  </si>
  <si>
    <t>Matched share volume (in billions)</t>
  </si>
  <si>
    <t>Market share reported to the FINRA/Nasdaq Trade Reporting Facility</t>
  </si>
  <si>
    <r>
      <rPr>
        <sz val="10"/>
        <color rgb="FF000000"/>
        <rFont val="Arial"/>
        <family val="2"/>
      </rPr>
      <t>Total market share</t>
    </r>
    <r>
      <rPr>
        <vertAlign val="superscript"/>
        <sz val="10"/>
        <color rgb="FF000000"/>
        <rFont val="Arial"/>
        <family val="2"/>
      </rPr>
      <t xml:space="preserve"> (2)</t>
    </r>
  </si>
  <si>
    <t>Nasdaq Nordic and Nasdaq Baltic securities</t>
  </si>
  <si>
    <t>Total average daily value of shares traded (in billions)</t>
  </si>
  <si>
    <t>Total market share executed on Nasdaq's exchanges</t>
  </si>
  <si>
    <t>Fixed Income and Commodities Trading and Clearing</t>
  </si>
  <si>
    <t>U.S. fixed income notional trading volume (in billions)</t>
  </si>
  <si>
    <r>
      <rPr>
        <sz val="10"/>
        <color rgb="FF000000"/>
        <rFont val="Arial"/>
        <family val="2"/>
      </rPr>
      <t xml:space="preserve">Power contracts cleared (TWh) </t>
    </r>
    <r>
      <rPr>
        <vertAlign val="superscript"/>
        <sz val="10"/>
        <color rgb="FF000000"/>
        <rFont val="Arial"/>
        <family val="2"/>
      </rPr>
      <t>(3)</t>
    </r>
  </si>
  <si>
    <t>Initial public offerings</t>
  </si>
  <si>
    <t>Exchanges that comprise Nasdaq Nordic and Nasdaq Baltic</t>
  </si>
  <si>
    <r>
      <rPr>
        <sz val="10"/>
        <color rgb="FF000000"/>
        <rFont val="Arial"/>
        <family val="2"/>
      </rPr>
      <t xml:space="preserve">Exchanges that comprise Nasdaq Nordic and Nasdaq Baltic </t>
    </r>
    <r>
      <rPr>
        <vertAlign val="superscript"/>
        <sz val="10"/>
        <color rgb="FF000000"/>
        <rFont val="Arial"/>
        <family val="2"/>
      </rPr>
      <t>(5)</t>
    </r>
  </si>
  <si>
    <t>Number of listed companies</t>
  </si>
  <si>
    <r>
      <rPr>
        <sz val="10"/>
        <color rgb="FF000000"/>
        <rFont val="Arial"/>
        <family val="2"/>
      </rPr>
      <t xml:space="preserve">Exchanges that comprise Nasdaq Nordic and Nasdaq Baltic </t>
    </r>
    <r>
      <rPr>
        <vertAlign val="superscript"/>
        <sz val="10"/>
        <color rgb="FF000000"/>
        <rFont val="Arial"/>
        <family val="2"/>
      </rPr>
      <t>(7)</t>
    </r>
  </si>
  <si>
    <t>ETP assets under management (AUM) tracking Nasdaq indexes (in billions)</t>
  </si>
  <si>
    <t>(3) Transactions executed on Nasdaq Commodities or OTC and reported for clearing to Nasdaq Commodities measured by Terawatt hours (TWh).</t>
  </si>
  <si>
    <t>(5) New listings include IPOs and represent companies listed on the Nasdaq Nordic and Nasdaq Baltic exchanges and companies on the alternative markets of Nasdaq First North.</t>
  </si>
  <si>
    <t>(7) Represents companies listed on the Nasdaq Nordic and Nasdaq Baltic exchanges and companies on the alternative markets of Nasdaq First North at period end.</t>
  </si>
  <si>
    <t>(8) Total contract value of orders signed during the period.</t>
  </si>
  <si>
    <t>(4) U.S. GAAP operating margin equals U.S. GAAP operating income divided by total revenues less transaction-based expenses.</t>
  </si>
  <si>
    <t>(5) Non-GAAP operating margin equals non-GAAP operating income divided by total revenues less transaction-based expenses.</t>
  </si>
  <si>
    <r>
      <t>Order intake (in millions)</t>
    </r>
    <r>
      <rPr>
        <vertAlign val="superscript"/>
        <sz val="10"/>
        <color rgb="FF000000"/>
        <rFont val="Arial"/>
        <family val="2"/>
      </rPr>
      <t>(8)</t>
    </r>
  </si>
  <si>
    <r>
      <t>Total order value (in millions)</t>
    </r>
    <r>
      <rPr>
        <vertAlign val="superscript"/>
        <sz val="10"/>
        <color rgb="FF000000"/>
        <rFont val="Arial"/>
        <family val="2"/>
      </rPr>
      <t>(9)</t>
    </r>
  </si>
  <si>
    <t>Basic earnings per share</t>
  </si>
  <si>
    <t>Diluted earnings per share</t>
  </si>
  <si>
    <t>U.S. GAAP net income attributable to Nasdaq</t>
  </si>
  <si>
    <t>U.S. GAAP diluted earnings per share</t>
  </si>
  <si>
    <t>Condensed Consolidated Statements of Income</t>
  </si>
  <si>
    <t>Reconciliation of U.S. GAAP Net Income, Diluted Earnings Per Share, Operating Income and</t>
  </si>
  <si>
    <t>Weighted-average common shares outstanding for earnings per share:</t>
  </si>
  <si>
    <t xml:space="preserve">     Revenues less transaction-based expenses</t>
  </si>
  <si>
    <t xml:space="preserve">    Total operating expenses</t>
  </si>
  <si>
    <t xml:space="preserve">       Transaction rebates </t>
  </si>
  <si>
    <t xml:space="preserve">       Brokerage, clearance and exchange fees </t>
  </si>
  <si>
    <t xml:space="preserve">      Total net cash equity trading revenues</t>
  </si>
  <si>
    <r>
      <t xml:space="preserve">Non-GAAP operating margin </t>
    </r>
    <r>
      <rPr>
        <b/>
        <vertAlign val="superscript"/>
        <sz val="10"/>
        <color rgb="FF000000"/>
        <rFont val="Arial"/>
        <family val="2"/>
      </rPr>
      <t>(5)</t>
    </r>
  </si>
  <si>
    <r>
      <t>(4) The non-GAAP adjustment to the income tax provision primarily includes the tax impact of each non-GAAP adjustment. For the three months ended December 31, 2017, we recorded a decrease to tax expense of</t>
    </r>
    <r>
      <rPr>
        <sz val="10"/>
        <color rgb="FFFF0000"/>
        <rFont val="Arial"/>
        <family val="2"/>
      </rPr>
      <t xml:space="preserve"> </t>
    </r>
    <r>
      <rPr>
        <sz val="10"/>
        <rFont val="Arial"/>
        <family val="2"/>
      </rPr>
      <t xml:space="preserve">$6 </t>
    </r>
    <r>
      <rPr>
        <sz val="10"/>
        <color rgb="FF000000"/>
        <rFont val="Arial"/>
        <family val="2"/>
      </rPr>
      <t>million, which reflects the impact of amending our assertion regarding the indefinite reinvestment of earnings of certain subsidiaries outside the U.S.</t>
    </r>
  </si>
  <si>
    <t>U.S. equity options</t>
  </si>
  <si>
    <t>Nasdaq BX Options matched market share</t>
  </si>
  <si>
    <t>Nasdaq ISE Options matched market share</t>
  </si>
  <si>
    <t>Nasdaq GEMX Options matched market share</t>
  </si>
  <si>
    <t>Nasdaq MRX Options matched market share</t>
  </si>
  <si>
    <t>Nasdaq PHLX matched market share</t>
  </si>
  <si>
    <t>The Nasdaq Stock Market matched market share</t>
  </si>
  <si>
    <t>Nasdaq BX matched market share</t>
  </si>
  <si>
    <t>Nasdaq PSX matched market share</t>
  </si>
  <si>
    <t>Fixed Income</t>
  </si>
  <si>
    <t>Commodities</t>
  </si>
  <si>
    <t>The Nasdaq Stock Market</t>
  </si>
  <si>
    <t>Total new listings</t>
  </si>
  <si>
    <r>
      <t xml:space="preserve">The Nasdaq Stock Market </t>
    </r>
    <r>
      <rPr>
        <vertAlign val="superscript"/>
        <sz val="10"/>
        <color rgb="FF000000"/>
        <rFont val="Arial"/>
        <family val="2"/>
      </rPr>
      <t>(4)</t>
    </r>
  </si>
  <si>
    <r>
      <t xml:space="preserve">The Nasdaq Stock Market </t>
    </r>
    <r>
      <rPr>
        <vertAlign val="superscript"/>
        <sz val="10"/>
        <color rgb="FF000000"/>
        <rFont val="Arial"/>
        <family val="2"/>
      </rPr>
      <t>(6)</t>
    </r>
  </si>
  <si>
    <t>(1) Includes Finnish option contracts traded on Eurex.</t>
  </si>
  <si>
    <t xml:space="preserve">      Total net fixed income and commodities trading and clearing revenues</t>
  </si>
  <si>
    <t>Non-GAAP adjustments:</t>
  </si>
  <si>
    <t>Weighted-average diluted common shares outstanding for earnings per share:</t>
  </si>
  <si>
    <t>Total adjustments from non-GAAP net income above</t>
  </si>
  <si>
    <t>Total non-GAAP adjustments, net of tax</t>
  </si>
  <si>
    <r>
      <t xml:space="preserve">Excess tax benefits related to employee share-based compensation </t>
    </r>
    <r>
      <rPr>
        <vertAlign val="superscript"/>
        <sz val="10"/>
        <color rgb="FF000000"/>
        <rFont val="Arial"/>
        <family val="2"/>
      </rPr>
      <t>(6)</t>
    </r>
  </si>
  <si>
    <r>
      <t xml:space="preserve">Impact of newly enacted U.S. tax legislation </t>
    </r>
    <r>
      <rPr>
        <vertAlign val="superscript"/>
        <sz val="10"/>
        <rFont val="Arial"/>
        <family val="2"/>
      </rPr>
      <t>(5)</t>
    </r>
  </si>
  <si>
    <r>
      <t xml:space="preserve">Amortization expense of acquired intangible assets </t>
    </r>
    <r>
      <rPr>
        <vertAlign val="superscript"/>
        <sz val="10"/>
        <color rgb="FF000000"/>
        <rFont val="Arial"/>
        <family val="2"/>
      </rPr>
      <t>(1)</t>
    </r>
  </si>
  <si>
    <r>
      <t xml:space="preserve">Merger and strategic initiatives </t>
    </r>
    <r>
      <rPr>
        <vertAlign val="superscript"/>
        <sz val="10"/>
        <color rgb="FF000000"/>
        <rFont val="Arial"/>
        <family val="2"/>
      </rPr>
      <t>(2)</t>
    </r>
  </si>
  <si>
    <r>
      <t xml:space="preserve">Sublease loss reserve </t>
    </r>
    <r>
      <rPr>
        <vertAlign val="superscript"/>
        <sz val="10"/>
        <color rgb="FF000000"/>
        <rFont val="Arial"/>
        <family val="2"/>
      </rPr>
      <t>(3)</t>
    </r>
  </si>
  <si>
    <t>Total non-GAAP adjustments</t>
  </si>
  <si>
    <r>
      <t xml:space="preserve">Non-GAAP adjustment to the income tax provision </t>
    </r>
    <r>
      <rPr>
        <vertAlign val="superscript"/>
        <sz val="10"/>
        <color rgb="FF000000"/>
        <rFont val="Arial"/>
        <family val="2"/>
      </rPr>
      <t>(4)</t>
    </r>
  </si>
  <si>
    <t>(2) For the three months ended March 31, 2018, merger and strategic initiatives expense is primarily related to costs associated with the sale of our Public Relations Solutions and Digital Media Services businesses within our Corporate Solutions business.  For the three months ended December 31, 2017, merger and strategic initiatives expense is primarily related to our acquisitions of eVestment, Inc. and International Securities Exchange, or ISE, as well as costs associated with sale of for our Public Relations Solutions and Digital Media Services businesses within our Corporate Solutions business.  For the three months ended March 31, 2017, merger and strategic initiatives expense primarily related to our acquisitions of ISE and Boardvantage, Inc.  Refer to the non-GAAP information section of the earnings release for further discussion on why we consider merger and strategic initiatives expense to be a non-GAAP adjustment.</t>
  </si>
  <si>
    <t>(2) For the three months ended March 31, 2018, merger and strategic initiatives expense is primarily related to costs associated with the sale of our Public Relations Solutions and Digital Media Services businesses within our Corporate Solutions business.  For the three months ended December 31, 2017, merger and strategic initiatives expense is primarily related to our acquisitions of eVestment, Inc. and ISE, as well as costs associated with the sale of our Public Relations Solutions and Digital Media Services businesses within our Corporate Solutions business.  For the three months ended March 31, 2017, merger and strategic initiatives expense primarily related to our acquisitions of ISE and Boardvantage, Inc. Refer to the non-GAAP information section of the earnings release for further discussion on why we consider merger and strategic initiatives expense to be a non-GAAP adjustment.</t>
  </si>
  <si>
    <t>(4) New listings include IPOs, including those completed on a best efforts basis, issuers that switched from other listing venues,closed-end funds and separately listed ETPs</t>
  </si>
  <si>
    <t>(5) The Tax Cuts &amp; Jobs Act was enacted on December 22, 2017. For the three months ended March 31, 2018, we recorded an increase to tax expense of $5 million, which reflects the reduced federal tax benefit associated with state unrecognized tax benefits. For the three months ended December 31, 2017 we recorded a decrease to tax expense of $89 million, which reflected the estimated impact associated with the enactment of this act. The decrease in tax expense primarily related to the remeasurement of our net U.S. deferred tax liability at the lower U.S. federal corporate income tax rate. The amounts referred above may be refined in the future as new information becomes available.</t>
  </si>
  <si>
    <t>(6) Excess tax benefits related to employee share-based compensation of $5 million for the three months ended March 31, 2018, $10 million for the three months ended December 31, 2017 and $23 million for the three months ended March 31, 2017 reflect the recognition of income tax effects of share-based awards when awards vest or are settled. Refer to the non-GAAP information section of the earnings release for further discussion on why we consider excess tax benefits related to employee share-based compensation to be a non-GAAP adjustment.</t>
  </si>
  <si>
    <t>Short-term debt</t>
  </si>
  <si>
    <t xml:space="preserve">     Total net equity derivative trading and clearing revenues</t>
  </si>
  <si>
    <t xml:space="preserve">      Transaction rebates </t>
  </si>
  <si>
    <t xml:space="preserve">      Brokerage, clearance and exchange fees </t>
  </si>
  <si>
    <r>
      <t xml:space="preserve">U.S. GAAP operating margin </t>
    </r>
    <r>
      <rPr>
        <b/>
        <vertAlign val="superscript"/>
        <sz val="10"/>
        <color rgb="FF000000"/>
        <rFont val="Arial"/>
        <family val="2"/>
      </rPr>
      <t>(4)</t>
    </r>
  </si>
  <si>
    <t>(6) Number of total listings on The Nasdaq Stock Market at period end, including 376 ETPs as of March 31, 2018, 373 as of December 31 2017 and 332 as of March 31, 2017.</t>
  </si>
  <si>
    <t>Average daily number of equity trades executed on Nasdaq's exchanges</t>
  </si>
  <si>
    <t>Total average daily volume of Nasdaq Nordic and Nasdaq Baltic fixed income contracts</t>
  </si>
  <si>
    <t>Number of licensed exchange traded products (ETPs)</t>
  </si>
  <si>
    <t>(2) Includes transactions executed on The Nasdaq Stock Market's, Nasdaq BX's and Nasdaq PSX's systems plus trades reported through the Financial Industry Regulatory Authority/Nasdaq Trade Reporting Facility.</t>
  </si>
  <si>
    <t xml:space="preserve">(3) For the three months ended March 31, 2018 and for the three months ended December 31, 2017, we established a sublease loss reserve on space we currently occupy due to excess capacity. </t>
  </si>
  <si>
    <t>Income before income taxes</t>
  </si>
  <si>
    <t>(9) Represents total contract value of orders signed that are yet to be recognized as revenue. Total order value for the three months ended March 31, 2017 and for the three months ended December 31, 2017 were restated as a result of the adoption of ASU 2014-09, "Revenue from Contracts with Customers".</t>
  </si>
  <si>
    <t>Net income attributable to Nasdaq</t>
  </si>
  <si>
    <t>Net income from unconsolidated investees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</si>
</sst>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0.00_);_(&quot;$&quot;* \(#,##0.00\);_(&quot;$&quot;* &quot;-&quot;??_);_(@_)"/>
    <numFmt numFmtId="43" formatCode="_(* #,##0.00_);_(* \(#,##0.00\);_(* &quot;-&quot;??_);_(@_)"/>
    <numFmt numFmtId="164" formatCode="_(#,##0_);_(\(#,##0\);_(&quot;—&quot;_);_(@_)"/>
    <numFmt numFmtId="165" formatCode="mmmm\ d\,"/>
    <numFmt numFmtId="166" formatCode="yyyy"/>
    <numFmt numFmtId="167" formatCode="_(#,##0.00_);_(\(#,##0.00\);_(&quot;—&quot;_);_(@_)"/>
    <numFmt numFmtId="168" formatCode="_(#,##0.0_);_(\(#,##0.0\);_(&quot;—&quot;_);_(@_)"/>
    <numFmt numFmtId="169" formatCode="_(&quot;$&quot;* #,##0_);_(&quot;$&quot;* \(#,##0\);_(&quot;$&quot;* &quot;—&quot;_);_(@_)"/>
    <numFmt numFmtId="170" formatCode="_(&quot;$&quot;* #,##0.00_);_(&quot;$&quot;* \(#,##0.00\);_(&quot;$&quot;* &quot;—&quot;_);_(@_)"/>
    <numFmt numFmtId="171" formatCode="_(#,##0.##########_);_(\(#,##0.##########\);_(&quot;—&quot;_);_(@_)"/>
    <numFmt numFmtId="172" formatCode="#,##0_)%;\(#,##0\)%;&quot;—&quot;\%;_(@_)"/>
    <numFmt numFmtId="173" formatCode="#,##0.0_)%;\(#,##0.0\)%;&quot;—&quot;\%;_(@_)"/>
    <numFmt numFmtId="174" formatCode="#,##0.##########_)%;\(#,##0.##########\)%;&quot;—&quot;\%;_(@_)"/>
    <numFmt numFmtId="175" formatCode="_(#,##0.##########_)_%;_(\(#,##0.##########\)_%;_(&quot;—&quot;_);_(@_)"/>
    <numFmt numFmtId="176" formatCode="_(#,##0.0_)_%;_(\(#,##0.0\)_%;_(&quot;—&quot;_);_(@_)"/>
    <numFmt numFmtId="177" formatCode="_(#,##0.00_)_%;_(\(#,##0.00\)_%;_(&quot;—&quot;_);_(@_)"/>
    <numFmt numFmtId="178" formatCode="_(&quot;$&quot;* #,##0_)_%;_(&quot;$&quot;* \(#,##0\)_%;_(&quot;$&quot;* &quot;—&quot;_);_(@_)"/>
    <numFmt numFmtId="179" formatCode="General_)"/>
    <numFmt numFmtId="180" formatCode="_(* #,##0.0_);_(* \(#,##0.0\);_(* &quot;-&quot;??_);_(@_)"/>
    <numFmt numFmtId="181" formatCode="_(&quot;$&quot;* #,##0.0_);_(&quot;$&quot;* \(#,##0.0\);_(&quot;$&quot;* &quot;-&quot;??_);_(@_)"/>
    <numFmt numFmtId="182" formatCode="_(&quot;$&quot;* #,##0_);_(&quot;$&quot;* \(#,##0\);_(&quot;$&quot;* &quot;-&quot;??_);_(@_)"/>
    <numFmt numFmtId="183" formatCode="_(* #,##0_);_(* \(#,##0\);_(* &quot;-&quot;??_);_(@_)"/>
  </numFmts>
  <fonts count="56">
    <font>
      <sz val="10"/>
      <color rgb="FF000000"/>
      <name val="Times New Roman"/>
    </font>
    <font>
      <sz val="11"/>
      <color theme="1"/>
      <name val="Calibri"/>
      <family val="2"/>
      <scheme val="minor"/>
    </font>
    <font>
      <b/>
      <sz val="10"/>
      <color rgb="FF000000"/>
      <name val="Arial"/>
      <family val="2"/>
    </font>
    <font>
      <sz val="10"/>
      <color rgb="FF000000"/>
      <name val="Arial"/>
      <family val="2"/>
    </font>
    <font>
      <sz val="10"/>
      <color rgb="FF000000"/>
      <name val="Times New Roman"/>
      <family val="1"/>
    </font>
    <font>
      <sz val="10"/>
      <color rgb="FF000000"/>
      <name val="Arial"/>
      <family val="2"/>
    </font>
    <font>
      <b/>
      <u/>
      <sz val="10"/>
      <color rgb="FF000000"/>
      <name val="Arial"/>
      <family val="2"/>
    </font>
    <font>
      <i/>
      <u/>
      <sz val="10"/>
      <color rgb="FF000000"/>
      <name val="Arial"/>
      <family val="2"/>
    </font>
    <font>
      <sz val="8"/>
      <color rgb="FF000000"/>
      <name val="Arial"/>
      <family val="2"/>
    </font>
    <font>
      <vertAlign val="superscript"/>
      <sz val="10"/>
      <color rgb="FF000000"/>
      <name val="Arial"/>
      <family val="2"/>
    </font>
    <font>
      <sz val="10"/>
      <name val="Arial"/>
      <family val="2"/>
    </font>
    <font>
      <vertAlign val="superscript"/>
      <sz val="10"/>
      <name val="Arial"/>
      <family val="2"/>
    </font>
    <font>
      <sz val="10"/>
      <color rgb="FFFF0000"/>
      <name val="Arial"/>
      <family val="2"/>
    </font>
    <font>
      <sz val="8"/>
      <name val="TimesNewRomanPS"/>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b/>
      <sz val="10"/>
      <name val="Arial Unicode MS"/>
      <family val="2"/>
    </font>
    <font>
      <sz val="11"/>
      <color indexed="9"/>
      <name val="Calibri"/>
      <family val="2"/>
    </font>
    <font>
      <sz val="10"/>
      <name val="Arial Unicode MS"/>
      <family val="2"/>
    </font>
    <font>
      <b/>
      <sz val="10"/>
      <name val="Arial"/>
      <family val="2"/>
    </font>
    <font>
      <b/>
      <vertAlign val="superscript"/>
      <sz val="10"/>
      <color rgb="FF000000"/>
      <name val="Arial"/>
      <family val="2"/>
    </font>
    <font>
      <sz val="10"/>
      <color rgb="FF000000"/>
      <name val="Times New Roman"/>
      <family val="1"/>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1">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rgb="FFFFFFFF"/>
      </bottom>
      <diagonal/>
    </border>
  </borders>
  <cellStyleXfs count="335">
    <xf numFmtId="0" fontId="0" fillId="0" borderId="0"/>
    <xf numFmtId="0" fontId="4" fillId="0" borderId="0"/>
    <xf numFmtId="0" fontId="1" fillId="0" borderId="0"/>
    <xf numFmtId="179" fontId="13" fillId="0" borderId="0"/>
    <xf numFmtId="43" fontId="10" fillId="0" borderId="0" applyFont="0" applyFill="0" applyBorder="0" applyAlignment="0" applyProtection="0"/>
    <xf numFmtId="44" fontId="10" fillId="0" borderId="0" applyFont="0" applyFill="0" applyBorder="0" applyAlignment="0" applyProtection="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3" borderId="0"/>
    <xf numFmtId="0" fontId="21" fillId="0" borderId="0"/>
    <xf numFmtId="0" fontId="18" fillId="2" borderId="0"/>
    <xf numFmtId="0" fontId="17" fillId="3"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17" fillId="0" borderId="0"/>
    <xf numFmtId="0" fontId="24" fillId="0" borderId="0"/>
    <xf numFmtId="0" fontId="25" fillId="0" borderId="0"/>
    <xf numFmtId="0" fontId="17" fillId="0" borderId="0"/>
    <xf numFmtId="0" fontId="26" fillId="0" borderId="0"/>
    <xf numFmtId="0" fontId="22" fillId="0" borderId="0"/>
    <xf numFmtId="0" fontId="17" fillId="0" borderId="0"/>
    <xf numFmtId="0" fontId="24"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3" borderId="0"/>
    <xf numFmtId="0" fontId="21" fillId="0" borderId="0"/>
    <xf numFmtId="0" fontId="18" fillId="2" borderId="0"/>
    <xf numFmtId="0" fontId="17" fillId="3"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29" fillId="3" borderId="0"/>
    <xf numFmtId="0" fontId="29" fillId="3" borderId="0"/>
    <xf numFmtId="0" fontId="26" fillId="0" borderId="0"/>
    <xf numFmtId="0" fontId="25" fillId="0" borderId="0"/>
    <xf numFmtId="0" fontId="26" fillId="0" borderId="0"/>
    <xf numFmtId="0" fontId="22" fillId="0" borderId="0"/>
    <xf numFmtId="0" fontId="24" fillId="0" borderId="0"/>
    <xf numFmtId="0" fontId="22" fillId="0" borderId="0"/>
    <xf numFmtId="0" fontId="26" fillId="0" borderId="0"/>
    <xf numFmtId="0" fontId="22" fillId="0" borderId="0"/>
    <xf numFmtId="0" fontId="26"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3" borderId="0"/>
    <xf numFmtId="0" fontId="21" fillId="0" borderId="0"/>
    <xf numFmtId="0" fontId="18" fillId="2" borderId="0"/>
    <xf numFmtId="0" fontId="17" fillId="3"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22" fillId="0" borderId="0"/>
    <xf numFmtId="0" fontId="22" fillId="0" borderId="0"/>
    <xf numFmtId="0" fontId="24" fillId="0" borderId="0"/>
    <xf numFmtId="0" fontId="22" fillId="0" borderId="0"/>
    <xf numFmtId="0" fontId="26" fillId="0" borderId="0"/>
    <xf numFmtId="0" fontId="22" fillId="0" borderId="0"/>
    <xf numFmtId="0" fontId="26" fillId="0" borderId="0"/>
    <xf numFmtId="0" fontId="25" fillId="0" borderId="0"/>
    <xf numFmtId="0" fontId="25" fillId="0" borderId="0"/>
    <xf numFmtId="0" fontId="29" fillId="3" borderId="0"/>
    <xf numFmtId="0" fontId="29" fillId="3" borderId="0"/>
    <xf numFmtId="0" fontId="26" fillId="0" borderId="0"/>
    <xf numFmtId="0" fontId="26" fillId="0" borderId="0"/>
    <xf numFmtId="0" fontId="17" fillId="0" borderId="0"/>
    <xf numFmtId="0" fontId="17" fillId="0" borderId="0"/>
    <xf numFmtId="0" fontId="26" fillId="0" borderId="0"/>
    <xf numFmtId="0" fontId="22" fillId="0" borderId="0"/>
    <xf numFmtId="0" fontId="17" fillId="0" borderId="0"/>
    <xf numFmtId="0" fontId="17"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 fillId="0" borderId="0"/>
    <xf numFmtId="179" fontId="13" fillId="0" borderId="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30" fillId="0" borderId="0" applyNumberFormat="0" applyFont="0" applyFill="0" applyBorder="0" applyAlignment="0" applyProtection="0">
      <alignment horizontal="left"/>
    </xf>
    <xf numFmtId="15" fontId="30" fillId="0" borderId="0" applyFont="0" applyFill="0" applyBorder="0" applyAlignment="0" applyProtection="0"/>
    <xf numFmtId="4" fontId="30" fillId="0" borderId="0" applyFont="0" applyFill="0" applyBorder="0" applyAlignment="0" applyProtection="0"/>
    <xf numFmtId="37" fontId="31" fillId="0" borderId="0" applyFont="0" applyBorder="0" applyAlignment="0"/>
    <xf numFmtId="0" fontId="32" fillId="0" borderId="10">
      <alignment horizontal="center"/>
    </xf>
    <xf numFmtId="3" fontId="30" fillId="0" borderId="0" applyFont="0" applyFill="0" applyBorder="0" applyAlignment="0" applyProtection="0"/>
    <xf numFmtId="0" fontId="30" fillId="5" borderId="0" applyNumberFormat="0" applyFont="0" applyBorder="0" applyAlignment="0" applyProtection="0"/>
    <xf numFmtId="9" fontId="13" fillId="0" borderId="0" applyFont="0" applyFill="0" applyBorder="0" applyAlignment="0" applyProtection="0"/>
    <xf numFmtId="0" fontId="33" fillId="2"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4" borderId="0" applyNumberFormat="0" applyBorder="0" applyAlignment="0" applyProtection="0"/>
    <xf numFmtId="0" fontId="34" fillId="15"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22" borderId="0" applyNumberFormat="0" applyBorder="0" applyAlignment="0" applyProtection="0"/>
    <xf numFmtId="0" fontId="35" fillId="6" borderId="0" applyNumberFormat="0" applyBorder="0" applyAlignment="0" applyProtection="0"/>
    <xf numFmtId="0" fontId="36" fillId="4" borderId="11" applyNumberFormat="0" applyAlignment="0" applyProtection="0"/>
    <xf numFmtId="0" fontId="37" fillId="23" borderId="12" applyNumberFormat="0" applyAlignment="0" applyProtection="0"/>
    <xf numFmtId="0" fontId="38" fillId="0" borderId="0" applyNumberFormat="0" applyFill="0" applyBorder="0" applyAlignment="0" applyProtection="0"/>
    <xf numFmtId="0" fontId="39" fillId="7" borderId="0" applyNumberFormat="0" applyBorder="0" applyAlignment="0" applyProtection="0"/>
    <xf numFmtId="0" fontId="40" fillId="0" borderId="13" applyNumberFormat="0" applyFill="0" applyAlignment="0" applyProtection="0"/>
    <xf numFmtId="0" fontId="41" fillId="0" borderId="14" applyNumberFormat="0" applyFill="0" applyAlignment="0" applyProtection="0"/>
    <xf numFmtId="0" fontId="42" fillId="0" borderId="15" applyNumberFormat="0" applyFill="0" applyAlignment="0" applyProtection="0"/>
    <xf numFmtId="0" fontId="42" fillId="0" borderId="0" applyNumberFormat="0" applyFill="0" applyBorder="0" applyAlignment="0" applyProtection="0"/>
    <xf numFmtId="0" fontId="43" fillId="10" borderId="11" applyNumberFormat="0" applyAlignment="0" applyProtection="0"/>
    <xf numFmtId="0" fontId="44" fillId="0" borderId="16" applyNumberFormat="0" applyFill="0" applyAlignment="0" applyProtection="0"/>
    <xf numFmtId="0" fontId="45" fillId="24" borderId="0" applyNumberFormat="0" applyBorder="0" applyAlignment="0" applyProtection="0"/>
    <xf numFmtId="0" fontId="10" fillId="25" borderId="17" applyNumberFormat="0" applyFont="0" applyAlignment="0" applyProtection="0"/>
    <xf numFmtId="0" fontId="46" fillId="4" borderId="18" applyNumberFormat="0" applyAlignment="0" applyProtection="0"/>
    <xf numFmtId="0" fontId="47" fillId="0" borderId="0" applyNumberFormat="0" applyFill="0" applyBorder="0" applyAlignment="0" applyProtection="0"/>
    <xf numFmtId="0" fontId="48" fillId="0" borderId="19" applyNumberFormat="0" applyFill="0" applyAlignment="0" applyProtection="0"/>
    <xf numFmtId="0" fontId="49"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4" fillId="0" borderId="0"/>
    <xf numFmtId="0" fontId="10" fillId="0" borderId="0"/>
    <xf numFmtId="43" fontId="10"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1" fillId="0" borderId="0" applyFont="0" applyFill="0" applyBorder="0" applyAlignment="0" applyProtection="0"/>
    <xf numFmtId="43" fontId="10" fillId="0" borderId="0" applyFont="0" applyFill="0" applyBorder="0" applyAlignment="0" applyProtection="0"/>
    <xf numFmtId="0" fontId="1" fillId="0" borderId="0"/>
    <xf numFmtId="0" fontId="10" fillId="0" borderId="0"/>
    <xf numFmtId="179" fontId="13" fillId="0" borderId="0"/>
    <xf numFmtId="0" fontId="10" fillId="0" borderId="0"/>
    <xf numFmtId="0" fontId="52" fillId="0" borderId="0"/>
    <xf numFmtId="0" fontId="52" fillId="0" borderId="0"/>
    <xf numFmtId="9" fontId="10" fillId="0" borderId="0" applyFont="0" applyFill="0" applyBorder="0" applyAlignment="0" applyProtection="0"/>
    <xf numFmtId="9" fontId="1" fillId="0" borderId="0" applyFont="0" applyFill="0" applyBorder="0" applyAlignment="0" applyProtection="0"/>
    <xf numFmtId="43" fontId="55" fillId="0" borderId="0" applyFont="0" applyFill="0" applyBorder="0" applyAlignment="0" applyProtection="0"/>
    <xf numFmtId="44" fontId="55" fillId="0" borderId="0" applyFont="0" applyFill="0" applyBorder="0" applyAlignment="0" applyProtection="0"/>
  </cellStyleXfs>
  <cellXfs count="127">
    <xf numFmtId="0" fontId="0" fillId="0" borderId="0" xfId="0" applyAlignment="1">
      <alignment wrapText="1"/>
    </xf>
    <xf numFmtId="0" fontId="2" fillId="0" borderId="0" xfId="0" applyFont="1" applyAlignment="1">
      <alignment horizontal="center" wrapText="1"/>
    </xf>
    <xf numFmtId="0" fontId="3" fillId="0" borderId="0" xfId="0" applyFont="1" applyAlignment="1">
      <alignment horizontal="left"/>
    </xf>
    <xf numFmtId="0" fontId="2" fillId="0" borderId="0" xfId="0" applyFont="1" applyAlignment="1">
      <alignment horizontal="center"/>
    </xf>
    <xf numFmtId="164" fontId="3" fillId="0" borderId="0" xfId="0" applyNumberFormat="1" applyFont="1" applyAlignment="1">
      <alignment horizontal="left"/>
    </xf>
    <xf numFmtId="0" fontId="2" fillId="0" borderId="2" xfId="0" applyFont="1" applyBorder="1" applyAlignment="1">
      <alignment horizontal="center" wrapText="1"/>
    </xf>
    <xf numFmtId="165" fontId="2" fillId="0" borderId="2" xfId="0" applyNumberFormat="1" applyFont="1" applyBorder="1" applyAlignment="1">
      <alignment horizontal="center"/>
    </xf>
    <xf numFmtId="166" fontId="2" fillId="0" borderId="1" xfId="0" applyNumberFormat="1" applyFont="1" applyBorder="1" applyAlignment="1">
      <alignment horizontal="center"/>
    </xf>
    <xf numFmtId="0" fontId="2" fillId="0" borderId="0" xfId="0" applyFont="1" applyAlignment="1">
      <alignment wrapText="1"/>
    </xf>
    <xf numFmtId="0" fontId="2" fillId="0" borderId="0" xfId="0" applyFont="1" applyAlignment="1">
      <alignment horizontal="left"/>
    </xf>
    <xf numFmtId="0" fontId="3" fillId="0" borderId="0" xfId="0" applyFont="1" applyAlignment="1">
      <alignment wrapText="1"/>
    </xf>
    <xf numFmtId="164" fontId="5" fillId="0" borderId="0" xfId="0" applyNumberFormat="1" applyFont="1" applyAlignment="1"/>
    <xf numFmtId="164" fontId="5" fillId="0" borderId="2" xfId="0" applyNumberFormat="1" applyFont="1" applyBorder="1" applyAlignment="1"/>
    <xf numFmtId="164" fontId="5" fillId="0" borderId="1" xfId="0" applyNumberFormat="1" applyFont="1" applyBorder="1" applyAlignment="1"/>
    <xf numFmtId="164" fontId="5" fillId="0" borderId="3" xfId="0" applyNumberFormat="1" applyFont="1" applyBorder="1" applyAlignment="1"/>
    <xf numFmtId="167" fontId="3" fillId="0" borderId="0" xfId="0" applyNumberFormat="1" applyFont="1" applyAlignment="1">
      <alignment horizontal="left"/>
    </xf>
    <xf numFmtId="168" fontId="5" fillId="0" borderId="0" xfId="0" applyNumberFormat="1" applyFont="1" applyAlignment="1"/>
    <xf numFmtId="168" fontId="5" fillId="0" borderId="0" xfId="0" applyNumberFormat="1" applyFont="1" applyAlignment="1"/>
    <xf numFmtId="0" fontId="2" fillId="0" borderId="2" xfId="0" applyFont="1" applyBorder="1" applyAlignment="1">
      <alignment horizontal="center"/>
    </xf>
    <xf numFmtId="169" fontId="5" fillId="0" borderId="0" xfId="0" applyNumberFormat="1" applyFont="1" applyAlignment="1"/>
    <xf numFmtId="164" fontId="5" fillId="0" borderId="0" xfId="0" applyNumberFormat="1" applyFont="1" applyAlignment="1"/>
    <xf numFmtId="164" fontId="5" fillId="0" borderId="1" xfId="0" applyNumberFormat="1" applyFont="1" applyBorder="1" applyAlignment="1"/>
    <xf numFmtId="169" fontId="5" fillId="0" borderId="4" xfId="0" applyNumberFormat="1" applyFont="1" applyBorder="1" applyAlignment="1"/>
    <xf numFmtId="165" fontId="2" fillId="0" borderId="0" xfId="0" applyNumberFormat="1" applyFont="1" applyAlignment="1">
      <alignment horizontal="center"/>
    </xf>
    <xf numFmtId="164" fontId="5" fillId="0" borderId="2" xfId="0" applyNumberFormat="1" applyFont="1" applyBorder="1" applyAlignment="1"/>
    <xf numFmtId="164" fontId="5" fillId="0" borderId="3" xfId="0" applyNumberFormat="1" applyFont="1" applyBorder="1" applyAlignment="1"/>
    <xf numFmtId="169" fontId="5" fillId="0" borderId="5" xfId="0" applyNumberFormat="1" applyFont="1" applyBorder="1" applyAlignment="1"/>
    <xf numFmtId="169" fontId="3" fillId="0" borderId="8" xfId="0" applyNumberFormat="1" applyFont="1" applyBorder="1" applyAlignment="1">
      <alignment horizontal="left"/>
    </xf>
    <xf numFmtId="0" fontId="3" fillId="0" borderId="8" xfId="0" applyFont="1" applyBorder="1" applyAlignment="1"/>
    <xf numFmtId="172" fontId="3" fillId="0" borderId="8" xfId="0" applyNumberFormat="1" applyFont="1" applyBorder="1" applyAlignment="1"/>
    <xf numFmtId="0" fontId="3" fillId="0" borderId="0" xfId="0" applyFont="1" applyAlignment="1">
      <alignment horizontal="left"/>
    </xf>
    <xf numFmtId="0" fontId="2" fillId="0" borderId="0" xfId="0" applyFont="1" applyAlignment="1">
      <alignment horizontal="center"/>
    </xf>
    <xf numFmtId="0" fontId="2" fillId="0" borderId="0" xfId="0" applyFont="1" applyAlignment="1">
      <alignment wrapText="1"/>
    </xf>
    <xf numFmtId="0" fontId="3" fillId="0" borderId="0" xfId="0" applyFont="1" applyAlignment="1">
      <alignment wrapText="1"/>
    </xf>
    <xf numFmtId="0" fontId="3" fillId="0" borderId="8" xfId="0" applyFont="1" applyBorder="1" applyAlignment="1">
      <alignment horizontal="left"/>
    </xf>
    <xf numFmtId="169" fontId="3" fillId="0" borderId="0" xfId="0" applyNumberFormat="1" applyFont="1" applyAlignment="1"/>
    <xf numFmtId="164" fontId="3" fillId="0" borderId="0" xfId="0" applyNumberFormat="1" applyFont="1" applyAlignment="1"/>
    <xf numFmtId="164" fontId="3" fillId="0" borderId="2" xfId="0" applyNumberFormat="1" applyFont="1" applyBorder="1" applyAlignment="1"/>
    <xf numFmtId="164" fontId="3" fillId="0" borderId="1" xfId="0" applyNumberFormat="1" applyFont="1" applyBorder="1" applyAlignment="1"/>
    <xf numFmtId="169" fontId="3" fillId="0" borderId="4" xfId="0" applyNumberFormat="1" applyFont="1" applyBorder="1" applyAlignment="1"/>
    <xf numFmtId="169" fontId="3" fillId="0" borderId="4" xfId="0" applyNumberFormat="1" applyFont="1" applyBorder="1" applyAlignment="1">
      <alignment wrapText="1"/>
    </xf>
    <xf numFmtId="170" fontId="3" fillId="0" borderId="0" xfId="0" applyNumberFormat="1" applyFont="1" applyAlignment="1"/>
    <xf numFmtId="167" fontId="3" fillId="0" borderId="1" xfId="0" applyNumberFormat="1" applyFont="1" applyBorder="1" applyAlignment="1"/>
    <xf numFmtId="170" fontId="3" fillId="0" borderId="4" xfId="0" applyNumberFormat="1" applyFont="1" applyBorder="1" applyAlignment="1"/>
    <xf numFmtId="168" fontId="3" fillId="0" borderId="0" xfId="0" applyNumberFormat="1" applyFont="1" applyAlignment="1"/>
    <xf numFmtId="171" fontId="3" fillId="0" borderId="0" xfId="0" applyNumberFormat="1" applyFont="1" applyAlignment="1"/>
    <xf numFmtId="164" fontId="3" fillId="0" borderId="3" xfId="0" applyNumberFormat="1" applyFont="1" applyBorder="1" applyAlignment="1"/>
    <xf numFmtId="169" fontId="3" fillId="0" borderId="8" xfId="0" applyNumberFormat="1" applyFont="1" applyBorder="1" applyAlignment="1"/>
    <xf numFmtId="167" fontId="3" fillId="0" borderId="1" xfId="0" applyNumberFormat="1" applyFont="1" applyFill="1" applyBorder="1" applyAlignment="1"/>
    <xf numFmtId="0" fontId="2" fillId="0" borderId="0" xfId="0" applyFont="1" applyAlignment="1">
      <alignment wrapText="1"/>
    </xf>
    <xf numFmtId="180" fontId="10" fillId="0" borderId="0" xfId="4" applyNumberFormat="1" applyFont="1" applyFill="1" applyAlignment="1">
      <alignment horizontal="left"/>
    </xf>
    <xf numFmtId="179" fontId="53" fillId="0" borderId="0" xfId="3" applyFont="1" applyFill="1" applyBorder="1" applyAlignment="1"/>
    <xf numFmtId="0" fontId="53" fillId="0" borderId="0" xfId="4" applyNumberFormat="1" applyFont="1" applyFill="1" applyAlignment="1">
      <alignment horizontal="left" indent="2"/>
    </xf>
    <xf numFmtId="180" fontId="10" fillId="26" borderId="0" xfId="4" applyNumberFormat="1" applyFont="1" applyFill="1" applyAlignment="1">
      <alignment horizontal="left"/>
    </xf>
    <xf numFmtId="0" fontId="53" fillId="26" borderId="0" xfId="4" applyNumberFormat="1" applyFont="1" applyFill="1" applyAlignment="1">
      <alignment horizontal="left" indent="2"/>
    </xf>
    <xf numFmtId="0" fontId="2" fillId="0" borderId="8" xfId="0" applyFont="1" applyBorder="1" applyAlignment="1">
      <alignment wrapText="1"/>
    </xf>
    <xf numFmtId="0" fontId="53" fillId="26" borderId="0" xfId="4" applyNumberFormat="1" applyFont="1" applyFill="1" applyAlignment="1">
      <alignment horizontal="left"/>
    </xf>
    <xf numFmtId="0" fontId="2" fillId="0" borderId="1" xfId="0" applyNumberFormat="1" applyFont="1" applyBorder="1" applyAlignment="1">
      <alignment horizontal="center" wrapText="1"/>
    </xf>
    <xf numFmtId="0" fontId="3" fillId="0" borderId="0" xfId="0" applyFont="1" applyAlignment="1"/>
    <xf numFmtId="44" fontId="5" fillId="0" borderId="4" xfId="334" applyFont="1" applyBorder="1" applyAlignment="1"/>
    <xf numFmtId="182" fontId="5" fillId="0" borderId="4" xfId="334" applyNumberFormat="1" applyFont="1" applyBorder="1" applyAlignment="1"/>
    <xf numFmtId="182" fontId="5" fillId="0" borderId="0" xfId="334" applyNumberFormat="1" applyFont="1" applyAlignment="1"/>
    <xf numFmtId="0" fontId="2" fillId="0" borderId="0" xfId="0" applyFont="1" applyAlignment="1">
      <alignment horizontal="left" wrapText="1" indent="1"/>
    </xf>
    <xf numFmtId="0" fontId="2" fillId="0" borderId="0" xfId="0" applyFont="1" applyAlignment="1">
      <alignment horizontal="left" wrapText="1"/>
    </xf>
    <xf numFmtId="0" fontId="3" fillId="0" borderId="0" xfId="0" applyFont="1" applyAlignment="1">
      <alignment horizontal="left" wrapText="1" indent="1"/>
    </xf>
    <xf numFmtId="0" fontId="10" fillId="0" borderId="0" xfId="0" applyFont="1" applyAlignment="1">
      <alignment horizontal="left" wrapText="1" indent="1"/>
    </xf>
    <xf numFmtId="0" fontId="3" fillId="0" borderId="0" xfId="0" applyFont="1" applyFill="1" applyAlignment="1">
      <alignment horizontal="left" wrapText="1" indent="1"/>
    </xf>
    <xf numFmtId="0" fontId="3" fillId="0" borderId="8" xfId="0" applyFont="1" applyBorder="1" applyAlignment="1">
      <alignment horizontal="left" vertical="top"/>
    </xf>
    <xf numFmtId="0" fontId="3" fillId="0" borderId="0" xfId="0" applyFont="1" applyAlignment="1">
      <alignment vertical="top" wrapText="1"/>
    </xf>
    <xf numFmtId="0" fontId="2" fillId="0" borderId="2" xfId="1" applyFont="1" applyFill="1" applyBorder="1" applyAlignment="1">
      <alignment horizontal="center" wrapText="1"/>
    </xf>
    <xf numFmtId="0" fontId="2" fillId="0" borderId="0" xfId="1" applyFont="1" applyFill="1" applyAlignment="1">
      <alignment horizontal="center"/>
    </xf>
    <xf numFmtId="165" fontId="2" fillId="0" borderId="2" xfId="1" applyNumberFormat="1" applyFont="1" applyFill="1" applyBorder="1" applyAlignment="1">
      <alignment horizontal="center"/>
    </xf>
    <xf numFmtId="0" fontId="2" fillId="0" borderId="1" xfId="1" applyNumberFormat="1" applyFont="1" applyFill="1" applyBorder="1" applyAlignment="1">
      <alignment horizontal="center" wrapText="1"/>
    </xf>
    <xf numFmtId="166" fontId="2" fillId="0" borderId="1" xfId="1" applyNumberFormat="1" applyFont="1" applyFill="1" applyBorder="1" applyAlignment="1">
      <alignment horizontal="center"/>
    </xf>
    <xf numFmtId="0" fontId="2" fillId="0" borderId="0" xfId="1" applyFont="1" applyFill="1" applyAlignment="1">
      <alignment wrapText="1"/>
    </xf>
    <xf numFmtId="0" fontId="7" fillId="0" borderId="0" xfId="1" applyFont="1" applyFill="1" applyAlignment="1">
      <alignment wrapText="1"/>
    </xf>
    <xf numFmtId="0" fontId="3" fillId="0" borderId="0" xfId="1" applyFont="1" applyFill="1" applyAlignment="1">
      <alignment wrapText="1"/>
    </xf>
    <xf numFmtId="175" fontId="3" fillId="0" borderId="0" xfId="1" applyNumberFormat="1" applyFont="1" applyFill="1" applyAlignment="1"/>
    <xf numFmtId="176" fontId="3" fillId="0" borderId="0" xfId="1" applyNumberFormat="1" applyFont="1" applyFill="1" applyAlignment="1"/>
    <xf numFmtId="173" fontId="3" fillId="0" borderId="0" xfId="1" applyNumberFormat="1" applyFont="1" applyFill="1" applyAlignment="1"/>
    <xf numFmtId="174" fontId="3" fillId="0" borderId="0" xfId="1" applyNumberFormat="1" applyFont="1" applyFill="1" applyAlignment="1"/>
    <xf numFmtId="174" fontId="3" fillId="0" borderId="1" xfId="1" applyNumberFormat="1" applyFont="1" applyFill="1" applyBorder="1" applyAlignment="1"/>
    <xf numFmtId="173" fontId="3" fillId="0" borderId="2" xfId="1" applyNumberFormat="1" applyFont="1" applyFill="1" applyBorder="1" applyAlignment="1"/>
    <xf numFmtId="183" fontId="3" fillId="0" borderId="0" xfId="333" applyNumberFormat="1" applyFont="1" applyFill="1" applyAlignment="1"/>
    <xf numFmtId="183" fontId="3" fillId="0" borderId="0" xfId="333" applyNumberFormat="1" applyFont="1" applyFill="1" applyAlignment="1">
      <alignment horizontal="left"/>
    </xf>
    <xf numFmtId="177" fontId="3" fillId="0" borderId="0" xfId="1" applyNumberFormat="1" applyFont="1" applyFill="1" applyAlignment="1"/>
    <xf numFmtId="173" fontId="3" fillId="0" borderId="1" xfId="1" applyNumberFormat="1" applyFont="1" applyFill="1" applyBorder="1" applyAlignment="1"/>
    <xf numFmtId="181" fontId="3" fillId="0" borderId="0" xfId="334" applyNumberFormat="1" applyFont="1" applyFill="1" applyAlignment="1"/>
    <xf numFmtId="181" fontId="3" fillId="0" borderId="0" xfId="1" applyNumberFormat="1" applyFont="1" applyFill="1" applyAlignment="1">
      <alignment horizontal="left"/>
    </xf>
    <xf numFmtId="182" fontId="3" fillId="0" borderId="0" xfId="334" applyNumberFormat="1" applyFont="1" applyFill="1" applyAlignment="1"/>
    <xf numFmtId="178" fontId="3" fillId="0" borderId="0" xfId="1" applyNumberFormat="1" applyFont="1" applyFill="1" applyAlignment="1"/>
    <xf numFmtId="0" fontId="4" fillId="0" borderId="0" xfId="1" applyFill="1" applyAlignment="1">
      <alignment wrapText="1"/>
    </xf>
    <xf numFmtId="0" fontId="3" fillId="0" borderId="0" xfId="1" applyFont="1" applyFill="1" applyAlignment="1">
      <alignment horizontal="left"/>
    </xf>
    <xf numFmtId="0" fontId="0" fillId="0" borderId="0" xfId="0" applyAlignment="1">
      <alignment wrapText="1"/>
    </xf>
    <xf numFmtId="0" fontId="3" fillId="0" borderId="0" xfId="0" applyFont="1" applyAlignment="1">
      <alignment wrapText="1"/>
    </xf>
    <xf numFmtId="0" fontId="2" fillId="0" borderId="0" xfId="0" applyFont="1" applyAlignment="1">
      <alignment horizontal="center" wrapText="1"/>
    </xf>
    <xf numFmtId="0" fontId="0" fillId="0" borderId="0" xfId="0" applyAlignment="1">
      <alignment wrapText="1"/>
    </xf>
    <xf numFmtId="0" fontId="3" fillId="0" borderId="0" xfId="0" applyFont="1" applyAlignment="1">
      <alignment horizontal="left"/>
    </xf>
    <xf numFmtId="0" fontId="2" fillId="0" borderId="1" xfId="0" applyFont="1" applyBorder="1" applyAlignment="1">
      <alignment horizontal="center" wrapText="1"/>
    </xf>
    <xf numFmtId="0" fontId="4" fillId="0" borderId="1" xfId="0" applyFont="1" applyBorder="1" applyAlignment="1">
      <alignment horizontal="left"/>
    </xf>
    <xf numFmtId="0" fontId="2" fillId="0" borderId="0" xfId="0" applyFont="1" applyAlignment="1">
      <alignment wrapText="1"/>
    </xf>
    <xf numFmtId="0" fontId="3" fillId="0" borderId="0" xfId="0" applyFont="1" applyAlignment="1">
      <alignment wrapText="1"/>
    </xf>
    <xf numFmtId="0" fontId="3" fillId="0" borderId="6" xfId="0" applyFont="1" applyBorder="1" applyAlignment="1">
      <alignment horizontal="left"/>
    </xf>
    <xf numFmtId="0" fontId="3" fillId="0" borderId="7" xfId="0" applyFont="1" applyBorder="1" applyAlignment="1">
      <alignment horizontal="left"/>
    </xf>
    <xf numFmtId="0" fontId="3" fillId="0" borderId="0" xfId="0" applyFont="1" applyFill="1" applyAlignment="1">
      <alignment horizontal="left" vertical="top"/>
    </xf>
    <xf numFmtId="0" fontId="3" fillId="0" borderId="0" xfId="0" applyFont="1" applyFill="1" applyAlignment="1">
      <alignment vertical="top" wrapText="1"/>
    </xf>
    <xf numFmtId="0" fontId="3" fillId="0" borderId="0" xfId="0" applyFont="1" applyAlignment="1">
      <alignment vertical="top" wrapText="1"/>
    </xf>
    <xf numFmtId="0" fontId="3" fillId="0" borderId="0" xfId="0" applyFont="1" applyAlignment="1">
      <alignment horizontal="left" vertical="top"/>
    </xf>
    <xf numFmtId="0" fontId="3" fillId="0" borderId="1" xfId="0" applyFont="1" applyBorder="1" applyAlignment="1">
      <alignment horizontal="left"/>
    </xf>
    <xf numFmtId="0" fontId="3" fillId="0" borderId="6" xfId="0" applyFont="1" applyBorder="1" applyAlignment="1">
      <alignment vertical="top"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20" xfId="0" applyFont="1" applyFill="1" applyBorder="1" applyAlignment="1">
      <alignment vertical="top" wrapText="1"/>
    </xf>
    <xf numFmtId="0" fontId="3" fillId="0" borderId="20" xfId="0" applyFont="1" applyFill="1" applyBorder="1" applyAlignment="1">
      <alignment horizontal="left" vertical="top"/>
    </xf>
    <xf numFmtId="0" fontId="3" fillId="0" borderId="8" xfId="0" applyFont="1" applyBorder="1" applyAlignment="1">
      <alignment vertical="top" wrapText="1"/>
    </xf>
    <xf numFmtId="0" fontId="3" fillId="0" borderId="8" xfId="0" applyFont="1" applyBorder="1" applyAlignment="1">
      <alignment horizontal="left"/>
    </xf>
    <xf numFmtId="0" fontId="4" fillId="0" borderId="9" xfId="0" applyFont="1" applyBorder="1" applyAlignment="1">
      <alignment horizontal="left"/>
    </xf>
    <xf numFmtId="0" fontId="8" fillId="0" borderId="0" xfId="0" applyFont="1" applyFill="1" applyAlignment="1">
      <alignment wrapText="1"/>
    </xf>
    <xf numFmtId="0" fontId="0" fillId="0" borderId="0" xfId="0" applyFill="1" applyAlignment="1">
      <alignment wrapText="1"/>
    </xf>
    <xf numFmtId="0" fontId="3" fillId="0" borderId="0" xfId="0" applyFont="1" applyFill="1" applyAlignment="1">
      <alignment horizontal="left"/>
    </xf>
    <xf numFmtId="0" fontId="2" fillId="0" borderId="0" xfId="1" applyFont="1" applyFill="1" applyAlignment="1">
      <alignment horizontal="center" wrapText="1"/>
    </xf>
    <xf numFmtId="0" fontId="4" fillId="0" borderId="0" xfId="1" applyFill="1" applyAlignment="1">
      <alignment wrapText="1"/>
    </xf>
    <xf numFmtId="0" fontId="3" fillId="0" borderId="0" xfId="1" applyFont="1" applyFill="1" applyAlignment="1">
      <alignment horizontal="left"/>
    </xf>
    <xf numFmtId="0" fontId="2" fillId="0" borderId="1" xfId="1" applyFont="1" applyFill="1" applyBorder="1" applyAlignment="1">
      <alignment horizontal="center" wrapText="1"/>
    </xf>
    <xf numFmtId="0" fontId="3" fillId="0" borderId="1" xfId="1" applyFont="1" applyFill="1" applyBorder="1" applyAlignment="1">
      <alignment horizontal="left"/>
    </xf>
    <xf numFmtId="0" fontId="6" fillId="0" borderId="0" xfId="1" applyFont="1" applyFill="1" applyAlignment="1">
      <alignment wrapText="1"/>
    </xf>
  </cellXfs>
  <cellStyles count="335">
    <cellStyle name="%" xfId="6"/>
    <cellStyle name="% 2" xfId="313"/>
    <cellStyle name="% 3" xfId="314"/>
    <cellStyle name="%_Book2" xfId="7"/>
    <cellStyle name="%_Book3" xfId="8"/>
    <cellStyle name="%_Book4" xfId="9"/>
    <cellStyle name="%_Book6" xfId="10"/>
    <cellStyle name="%_Book8" xfId="11"/>
    <cellStyle name="%_Fusion Reconciliation - Dec 2009" xfId="12"/>
    <cellStyle name="%_Fusion Reconciliation - Sept 2009" xfId="13"/>
    <cellStyle name="%_Non gaap" xfId="14"/>
    <cellStyle name="%_Non- GAAP rec whole &amp;mill" xfId="15"/>
    <cellStyle name="%_Other NR detail" xfId="16"/>
    <cellStyle name="_Rid_1_al" xfId="17"/>
    <cellStyle name="_Rid_1_at" xfId="18"/>
    <cellStyle name="_Rid_1_cf" xfId="19"/>
    <cellStyle name="_Rid_1_cl" xfId="20"/>
    <cellStyle name="_Rid_1_cs" xfId="21"/>
    <cellStyle name="_Rid_1_ct" xfId="22"/>
    <cellStyle name="_Rid_1_cv" xfId="23"/>
    <cellStyle name="_Rid_1_dm" xfId="24"/>
    <cellStyle name="_Rid_1_dm_Non gaap PR" xfId="25"/>
    <cellStyle name="_Rid_1_dm_non-GAAP reconciliation operating" xfId="26"/>
    <cellStyle name="_Rid_1_dm_PF detailed Revenue" xfId="27"/>
    <cellStyle name="_Rid_1_dm_PF Non-GAAP ER to Vince" xfId="28"/>
    <cellStyle name="_Rid_1_dm_Press Release FS" xfId="29"/>
    <cellStyle name="_Rid_1_dm_Q2 2008 Board Book" xfId="30"/>
    <cellStyle name="_Rid_1_dm_Rider A" xfId="31"/>
    <cellStyle name="_Rid_1_fp" xfId="32"/>
    <cellStyle name="_Rid_1_ft" xfId="33"/>
    <cellStyle name="_Rid_1_hl" xfId="34"/>
    <cellStyle name="_Rid_1_hv" xfId="35"/>
    <cellStyle name="_Rid_1_hy" xfId="36"/>
    <cellStyle name="_Rid_1_hy_Non gaap PR" xfId="37"/>
    <cellStyle name="_Rid_1_hy_non-GAAP reconciliation operating" xfId="38"/>
    <cellStyle name="_Rid_1_hy_PF detailed Revenue" xfId="39"/>
    <cellStyle name="_Rid_1_hy_PF Non-GAAP ER to Vince" xfId="40"/>
    <cellStyle name="_Rid_1_hy_Press Release FS" xfId="41"/>
    <cellStyle name="_Rid_1_hy_Q2 2008 Board Book" xfId="42"/>
    <cellStyle name="_Rid_1_hy_Rider A" xfId="43"/>
    <cellStyle name="_Rid_1_if" xfId="44"/>
    <cellStyle name="_Rid_1_ih" xfId="45"/>
    <cellStyle name="_Rid_1_il" xfId="46"/>
    <cellStyle name="_Rid_1_is" xfId="47"/>
    <cellStyle name="_Rid_1_iv" xfId="48"/>
    <cellStyle name="_Rid_1_lg" xfId="49"/>
    <cellStyle name="_Rid_1_lm" xfId="50"/>
    <cellStyle name="_Rid_1_ls" xfId="51"/>
    <cellStyle name="_Rid_1_lt" xfId="52"/>
    <cellStyle name="_Rid_1_lx" xfId="53"/>
    <cellStyle name="_Rid_1_ml" xfId="54"/>
    <cellStyle name="_Rid_1_mv" xfId="55"/>
    <cellStyle name="_Rid_1_nl" xfId="56"/>
    <cellStyle name="_Rid_1_nv" xfId="57"/>
    <cellStyle name="_Rid_1_of" xfId="58"/>
    <cellStyle name="_Rid_1_oh" xfId="59"/>
    <cellStyle name="_Rid_1_ol" xfId="60"/>
    <cellStyle name="_Rid_1_os" xfId="61"/>
    <cellStyle name="_Rid_1_ov" xfId="62"/>
    <cellStyle name="_Rid_1_s0" xfId="63"/>
    <cellStyle name="_Rid_1_s1" xfId="64"/>
    <cellStyle name="_Rid_1_s10" xfId="65"/>
    <cellStyle name="_Rid_1_s11" xfId="66"/>
    <cellStyle name="_Rid_1_s12" xfId="67"/>
    <cellStyle name="_Rid_1_s13" xfId="68"/>
    <cellStyle name="_Rid_1_s2" xfId="69"/>
    <cellStyle name="_Rid_1_s3" xfId="70"/>
    <cellStyle name="_Rid_1_s4" xfId="71"/>
    <cellStyle name="_Rid_1_s5" xfId="72"/>
    <cellStyle name="_Rid_1_s6" xfId="73"/>
    <cellStyle name="_Rid_1_s7" xfId="74"/>
    <cellStyle name="_Rid_1_s8" xfId="75"/>
    <cellStyle name="_Rid_1_s9" xfId="76"/>
    <cellStyle name="_Rid_1_sf" xfId="77"/>
    <cellStyle name="_Rid_1_sg" xfId="78"/>
    <cellStyle name="_Rid_1_sh" xfId="79"/>
    <cellStyle name="_Rid_1_sk" xfId="80"/>
    <cellStyle name="_Rid_1_sl" xfId="81"/>
    <cellStyle name="_Rid_1_so" xfId="82"/>
    <cellStyle name="_Rid_1_sp" xfId="83"/>
    <cellStyle name="_Rid_1_ss" xfId="84"/>
    <cellStyle name="_Rid_1_sv" xfId="85"/>
    <cellStyle name="_Rid_1_ta" xfId="86"/>
    <cellStyle name="_Rid_1_ts" xfId="87"/>
    <cellStyle name="_Rid_1_xl" xfId="88"/>
    <cellStyle name="_Rid_1_xm" xfId="89"/>
    <cellStyle name="_Rid_1_xt" xfId="90"/>
    <cellStyle name="_Rid_1_xv" xfId="91"/>
    <cellStyle name="_Rid_2_al" xfId="92"/>
    <cellStyle name="_Rid_2_at" xfId="93"/>
    <cellStyle name="_Rid_2_cf" xfId="94"/>
    <cellStyle name="_Rid_2_cl" xfId="95"/>
    <cellStyle name="_Rid_2_cs" xfId="96"/>
    <cellStyle name="_Rid_2_ct" xfId="97"/>
    <cellStyle name="_Rid_2_cv" xfId="98"/>
    <cellStyle name="_Rid_2_dm" xfId="99"/>
    <cellStyle name="_Rid_2_dm_Non gaap PR" xfId="100"/>
    <cellStyle name="_Rid_2_dm_non-GAAP reconciliation operating" xfId="101"/>
    <cellStyle name="_Rid_2_dm_PF detailed Revenue" xfId="102"/>
    <cellStyle name="_Rid_2_dm_PF Non-GAAP ER to Vince" xfId="103"/>
    <cellStyle name="_Rid_2_dm_Press Release FS" xfId="104"/>
    <cellStyle name="_Rid_2_dm_Q2 2008 Board Book" xfId="105"/>
    <cellStyle name="_Rid_2_dm_Rider A" xfId="106"/>
    <cellStyle name="_Rid_2_fp" xfId="107"/>
    <cellStyle name="_Rid_2_ft" xfId="108"/>
    <cellStyle name="_Rid_2_hl" xfId="109"/>
    <cellStyle name="_Rid_2_hv" xfId="110"/>
    <cellStyle name="_Rid_2_hy" xfId="111"/>
    <cellStyle name="_Rid_2_hy_Non gaap PR" xfId="112"/>
    <cellStyle name="_Rid_2_hy_non-GAAP reconciliation operating" xfId="113"/>
    <cellStyle name="_Rid_2_hy_PF detailed Revenue" xfId="114"/>
    <cellStyle name="_Rid_2_hy_PF Non-GAAP ER to Vince" xfId="115"/>
    <cellStyle name="_Rid_2_hy_Press Release FS" xfId="116"/>
    <cellStyle name="_Rid_2_hy_Q2 2008 Board Book" xfId="117"/>
    <cellStyle name="_Rid_2_hy_Rider A" xfId="118"/>
    <cellStyle name="_Rid_2_if" xfId="119"/>
    <cellStyle name="_Rid_2_ih" xfId="120"/>
    <cellStyle name="_Rid_2_il" xfId="121"/>
    <cellStyle name="_Rid_2_is" xfId="122"/>
    <cellStyle name="_Rid_2_iv" xfId="123"/>
    <cellStyle name="_Rid_2_lg" xfId="124"/>
    <cellStyle name="_Rid_2_lm" xfId="125"/>
    <cellStyle name="_Rid_2_ls" xfId="126"/>
    <cellStyle name="_Rid_2_lt" xfId="127"/>
    <cellStyle name="_Rid_2_lx" xfId="128"/>
    <cellStyle name="_Rid_2_ml" xfId="129"/>
    <cellStyle name="_Rid_2_mv" xfId="130"/>
    <cellStyle name="_Rid_2_nl" xfId="131"/>
    <cellStyle name="_Rid_2_nv" xfId="132"/>
    <cellStyle name="_Rid_2_of" xfId="133"/>
    <cellStyle name="_Rid_2_oh" xfId="134"/>
    <cellStyle name="_Rid_2_ol" xfId="135"/>
    <cellStyle name="_Rid_2_os" xfId="136"/>
    <cellStyle name="_Rid_2_ov" xfId="137"/>
    <cellStyle name="_Rid_2_s0" xfId="138"/>
    <cellStyle name="_Rid_2_s1" xfId="139"/>
    <cellStyle name="_Rid_2_s10" xfId="140"/>
    <cellStyle name="_Rid_2_s11" xfId="141"/>
    <cellStyle name="_Rid_2_s12" xfId="142"/>
    <cellStyle name="_Rid_2_s2" xfId="143"/>
    <cellStyle name="_Rid_2_s3" xfId="144"/>
    <cellStyle name="_Rid_2_s4" xfId="145"/>
    <cellStyle name="_Rid_2_s5" xfId="146"/>
    <cellStyle name="_Rid_2_s6" xfId="147"/>
    <cellStyle name="_Rid_2_s7" xfId="148"/>
    <cellStyle name="_Rid_2_s8" xfId="149"/>
    <cellStyle name="_Rid_2_s9" xfId="150"/>
    <cellStyle name="_Rid_2_sf" xfId="151"/>
    <cellStyle name="_Rid_2_sg" xfId="152"/>
    <cellStyle name="_Rid_2_sh" xfId="153"/>
    <cellStyle name="_Rid_2_sk" xfId="154"/>
    <cellStyle name="_Rid_2_sl" xfId="155"/>
    <cellStyle name="_Rid_2_so" xfId="156"/>
    <cellStyle name="_Rid_2_sp" xfId="157"/>
    <cellStyle name="_Rid_2_ss" xfId="158"/>
    <cellStyle name="_Rid_2_sv" xfId="159"/>
    <cellStyle name="_Rid_2_ta" xfId="160"/>
    <cellStyle name="_Rid_2_ts" xfId="161"/>
    <cellStyle name="_Rid_2_xl" xfId="162"/>
    <cellStyle name="_Rid_2_xm" xfId="163"/>
    <cellStyle name="_Rid_2_xt" xfId="164"/>
    <cellStyle name="_Rid_2_xv" xfId="165"/>
    <cellStyle name="_Rid_3_al" xfId="166"/>
    <cellStyle name="_Rid_3_at" xfId="167"/>
    <cellStyle name="_Rid_3_cf" xfId="168"/>
    <cellStyle name="_Rid_3_cl" xfId="169"/>
    <cellStyle name="_Rid_3_cs" xfId="170"/>
    <cellStyle name="_Rid_3_ct" xfId="171"/>
    <cellStyle name="_Rid_3_cv" xfId="172"/>
    <cellStyle name="_Rid_3_dm" xfId="173"/>
    <cellStyle name="_Rid_3_dm_Non gaap PR" xfId="174"/>
    <cellStyle name="_Rid_3_dm_non-GAAP reconciliation operating" xfId="175"/>
    <cellStyle name="_Rid_3_dm_PF detailed Revenue" xfId="176"/>
    <cellStyle name="_Rid_3_dm_PF Non-GAAP ER to Vince" xfId="177"/>
    <cellStyle name="_Rid_3_dm_Press Release FS" xfId="178"/>
    <cellStyle name="_Rid_3_dm_Q2 2008 Board Book" xfId="179"/>
    <cellStyle name="_Rid_3_dm_Rider A" xfId="180"/>
    <cellStyle name="_Rid_3_fp" xfId="181"/>
    <cellStyle name="_Rid_3_ft" xfId="182"/>
    <cellStyle name="_Rid_3_hl" xfId="183"/>
    <cellStyle name="_Rid_3_hv" xfId="184"/>
    <cellStyle name="_Rid_3_hy" xfId="185"/>
    <cellStyle name="_Rid_3_hy_Non gaap PR" xfId="186"/>
    <cellStyle name="_Rid_3_hy_non-GAAP reconciliation operating" xfId="187"/>
    <cellStyle name="_Rid_3_hy_PF detailed Revenue" xfId="188"/>
    <cellStyle name="_Rid_3_hy_PF Non-GAAP ER to Vince" xfId="189"/>
    <cellStyle name="_Rid_3_hy_Press Release FS" xfId="190"/>
    <cellStyle name="_Rid_3_hy_Q2 2008 Board Book" xfId="191"/>
    <cellStyle name="_Rid_3_hy_Rider A" xfId="192"/>
    <cellStyle name="_Rid_3_if" xfId="193"/>
    <cellStyle name="_Rid_3_ih" xfId="194"/>
    <cellStyle name="_Rid_3_il" xfId="195"/>
    <cellStyle name="_Rid_3_is" xfId="196"/>
    <cellStyle name="_Rid_3_iv" xfId="197"/>
    <cellStyle name="_Rid_3_lg" xfId="198"/>
    <cellStyle name="_Rid_3_lm" xfId="199"/>
    <cellStyle name="_Rid_3_ls" xfId="200"/>
    <cellStyle name="_Rid_3_lt" xfId="201"/>
    <cellStyle name="_Rid_3_lx" xfId="202"/>
    <cellStyle name="_Rid_3_ml" xfId="203"/>
    <cellStyle name="_Rid_3_mv" xfId="204"/>
    <cellStyle name="_Rid_3_nl" xfId="205"/>
    <cellStyle name="_Rid_3_nv" xfId="206"/>
    <cellStyle name="_Rid_3_of" xfId="207"/>
    <cellStyle name="_Rid_3_oh" xfId="208"/>
    <cellStyle name="_Rid_3_ol" xfId="209"/>
    <cellStyle name="_Rid_3_os" xfId="210"/>
    <cellStyle name="_Rid_3_ov" xfId="211"/>
    <cellStyle name="_Rid_3_s0" xfId="212"/>
    <cellStyle name="_Rid_3_s1" xfId="213"/>
    <cellStyle name="_Rid_3_s10" xfId="214"/>
    <cellStyle name="_Rid_3_s11" xfId="215"/>
    <cellStyle name="_Rid_3_s12" xfId="216"/>
    <cellStyle name="_Rid_3_s13" xfId="217"/>
    <cellStyle name="_Rid_3_s14" xfId="218"/>
    <cellStyle name="_Rid_3_s15" xfId="219"/>
    <cellStyle name="_Rid_3_s16" xfId="220"/>
    <cellStyle name="_Rid_3_s17" xfId="221"/>
    <cellStyle name="_Rid_3_s18" xfId="222"/>
    <cellStyle name="_Rid_3_s19" xfId="223"/>
    <cellStyle name="_Rid_3_s2" xfId="224"/>
    <cellStyle name="_Rid_3_s20" xfId="225"/>
    <cellStyle name="_Rid_3_s21" xfId="226"/>
    <cellStyle name="_Rid_3_s22" xfId="227"/>
    <cellStyle name="_Rid_3_s23" xfId="228"/>
    <cellStyle name="_Rid_3_s24" xfId="229"/>
    <cellStyle name="_Rid_3_s3" xfId="230"/>
    <cellStyle name="_Rid_3_s4" xfId="231"/>
    <cellStyle name="_Rid_3_s5" xfId="232"/>
    <cellStyle name="_Rid_3_s6" xfId="233"/>
    <cellStyle name="_Rid_3_s7" xfId="234"/>
    <cellStyle name="_Rid_3_s8" xfId="235"/>
    <cellStyle name="_Rid_3_s9" xfId="236"/>
    <cellStyle name="_Rid_3_sf" xfId="237"/>
    <cellStyle name="_Rid_3_sg" xfId="238"/>
    <cellStyle name="_Rid_3_sh" xfId="239"/>
    <cellStyle name="_Rid_3_sk" xfId="240"/>
    <cellStyle name="_Rid_3_sl" xfId="241"/>
    <cellStyle name="_Rid_3_so" xfId="242"/>
    <cellStyle name="_Rid_3_sp" xfId="243"/>
    <cellStyle name="_Rid_3_ss" xfId="244"/>
    <cellStyle name="_Rid_3_sv" xfId="245"/>
    <cellStyle name="_Rid_3_ta" xfId="246"/>
    <cellStyle name="_Rid_3_ts" xfId="247"/>
    <cellStyle name="_Rid_3_xl" xfId="248"/>
    <cellStyle name="_Rid_3_xm" xfId="249"/>
    <cellStyle name="_Rid_3_xt" xfId="250"/>
    <cellStyle name="_Rid_3_xv" xfId="251"/>
    <cellStyle name="20% - Accent1 2" xfId="270"/>
    <cellStyle name="20% - Accent2 2" xfId="271"/>
    <cellStyle name="20% - Accent3 2" xfId="272"/>
    <cellStyle name="20% - Accent4 2" xfId="273"/>
    <cellStyle name="20% - Accent5 2" xfId="274"/>
    <cellStyle name="20% - Accent6 2" xfId="275"/>
    <cellStyle name="40% - Accent1 2" xfId="276"/>
    <cellStyle name="40% - Accent2 2" xfId="277"/>
    <cellStyle name="40% - Accent3 2" xfId="278"/>
    <cellStyle name="40% - Accent4 2" xfId="279"/>
    <cellStyle name="40% - Accent5 2" xfId="280"/>
    <cellStyle name="40% - Accent6 2" xfId="281"/>
    <cellStyle name="60% - Accent1 2" xfId="282"/>
    <cellStyle name="60% - Accent2 2" xfId="283"/>
    <cellStyle name="60% - Accent3 2" xfId="284"/>
    <cellStyle name="60% - Accent4 2" xfId="285"/>
    <cellStyle name="60% - Accent5 2" xfId="286"/>
    <cellStyle name="60% - Accent6 2" xfId="287"/>
    <cellStyle name="Accent1 2" xfId="288"/>
    <cellStyle name="Accent2 2" xfId="289"/>
    <cellStyle name="Accent3 2" xfId="290"/>
    <cellStyle name="Accent4 2" xfId="291"/>
    <cellStyle name="Accent5 2" xfId="292"/>
    <cellStyle name="Accent6 2" xfId="293"/>
    <cellStyle name="Bad 2" xfId="294"/>
    <cellStyle name="Calculation 2" xfId="295"/>
    <cellStyle name="Check Cell 2" xfId="296"/>
    <cellStyle name="Comma" xfId="333" builtinId="3"/>
    <cellStyle name="Comma 2" xfId="4"/>
    <cellStyle name="Comma 2 2" xfId="252"/>
    <cellStyle name="Comma 2 3" xfId="315"/>
    <cellStyle name="Comma 2 4" xfId="316"/>
    <cellStyle name="Comma 3" xfId="253"/>
    <cellStyle name="Comma 3 2" xfId="317"/>
    <cellStyle name="Comma 3 2 2" xfId="318"/>
    <cellStyle name="Comma 3 3" xfId="319"/>
    <cellStyle name="Comma 3 4" xfId="320"/>
    <cellStyle name="Comma 3 5" xfId="321"/>
    <cellStyle name="Comma 4" xfId="254"/>
    <cellStyle name="Comma 4 2" xfId="322"/>
    <cellStyle name="Comma 4 3" xfId="323"/>
    <cellStyle name="Comma 5" xfId="324"/>
    <cellStyle name="Comma 6" xfId="311"/>
    <cellStyle name="Currency" xfId="334" builtinId="4"/>
    <cellStyle name="Currency 2" xfId="255"/>
    <cellStyle name="Currency 2 2" xfId="5"/>
    <cellStyle name="Currency 3" xfId="256"/>
    <cellStyle name="Currency 4" xfId="312"/>
    <cellStyle name="Explanatory Text 2" xfId="297"/>
    <cellStyle name="Good 2" xfId="298"/>
    <cellStyle name="Heading 1 2" xfId="299"/>
    <cellStyle name="Heading 2 2" xfId="300"/>
    <cellStyle name="Heading 3 2" xfId="301"/>
    <cellStyle name="Heading 4 2" xfId="302"/>
    <cellStyle name="Input 2" xfId="303"/>
    <cellStyle name="Linked Cell 2" xfId="304"/>
    <cellStyle name="Neutral 2" xfId="305"/>
    <cellStyle name="Normal" xfId="0" builtinId="0"/>
    <cellStyle name="Normal 2" xfId="1"/>
    <cellStyle name="Normal 2 2" xfId="325"/>
    <cellStyle name="Normal 2 3" xfId="326"/>
    <cellStyle name="Normal 2 4" xfId="257"/>
    <cellStyle name="Normal 3" xfId="258"/>
    <cellStyle name="Normal 3 2" xfId="327"/>
    <cellStyle name="Normal 3 3" xfId="328"/>
    <cellStyle name="Normal 4" xfId="329"/>
    <cellStyle name="Normal 5" xfId="330"/>
    <cellStyle name="Normal 6" xfId="2"/>
    <cellStyle name="Normal_Financial Report-Jun 30 2006 - FAS115" xfId="3"/>
    <cellStyle name="Note 2" xfId="306"/>
    <cellStyle name="Output 2" xfId="307"/>
    <cellStyle name="Percent 2" xfId="259"/>
    <cellStyle name="Percent 2 2" xfId="260"/>
    <cellStyle name="Percent 3" xfId="261"/>
    <cellStyle name="Percent 3 2" xfId="269"/>
    <cellStyle name="Percent 4" xfId="331"/>
    <cellStyle name="Percent 5" xfId="332"/>
    <cellStyle name="PSChar" xfId="262"/>
    <cellStyle name="PSDate" xfId="263"/>
    <cellStyle name="PSDec" xfId="264"/>
    <cellStyle name="PSDetail" xfId="265"/>
    <cellStyle name="PSHeading" xfId="266"/>
    <cellStyle name="PSInt" xfId="267"/>
    <cellStyle name="PSSpacer" xfId="268"/>
    <cellStyle name="Title 2" xfId="308"/>
    <cellStyle name="Total 2" xfId="309"/>
    <cellStyle name="Warning Text 2" xfId="3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3"/>
  <sheetViews>
    <sheetView showGridLines="0" tabSelected="1" topLeftCell="A30" zoomScaleNormal="100" workbookViewId="0">
      <selection activeCell="A38" sqref="A38"/>
    </sheetView>
  </sheetViews>
  <sheetFormatPr defaultColWidth="21.5" defaultRowHeight="12.75"/>
  <cols>
    <col min="1" max="1" width="84.6640625" customWidth="1"/>
    <col min="2" max="2" width="16.83203125" customWidth="1"/>
    <col min="3" max="3" width="2.83203125" customWidth="1"/>
    <col min="4" max="4" width="16.83203125" customWidth="1"/>
    <col min="5" max="5" width="2.83203125" customWidth="1"/>
    <col min="6" max="6" width="16.83203125" customWidth="1"/>
  </cols>
  <sheetData>
    <row r="1" spans="1:20" ht="12.75" customHeight="1">
      <c r="A1" s="95" t="s">
        <v>0</v>
      </c>
      <c r="B1" s="96"/>
      <c r="C1" s="96"/>
      <c r="D1" s="96"/>
      <c r="E1" s="96"/>
      <c r="F1" s="96"/>
      <c r="G1" s="2"/>
      <c r="H1" s="2"/>
      <c r="I1" s="2"/>
      <c r="J1" s="2"/>
      <c r="K1" s="2"/>
      <c r="L1" s="2"/>
      <c r="M1" s="2"/>
      <c r="N1" s="2"/>
      <c r="O1" s="2"/>
      <c r="P1" s="2"/>
      <c r="Q1" s="2"/>
      <c r="R1" s="2"/>
      <c r="S1" s="2"/>
      <c r="T1" s="2"/>
    </row>
    <row r="2" spans="1:20" ht="12.75" customHeight="1">
      <c r="A2" s="95" t="s">
        <v>140</v>
      </c>
      <c r="B2" s="97"/>
      <c r="C2" s="97"/>
      <c r="D2" s="97"/>
      <c r="E2" s="97"/>
      <c r="F2" s="97"/>
      <c r="G2" s="2"/>
      <c r="H2" s="2"/>
      <c r="I2" s="2"/>
      <c r="J2" s="2"/>
      <c r="K2" s="2"/>
      <c r="L2" s="2"/>
      <c r="M2" s="2"/>
      <c r="N2" s="2"/>
      <c r="O2" s="2"/>
      <c r="P2" s="2"/>
      <c r="Q2" s="2"/>
      <c r="R2" s="2"/>
      <c r="S2" s="2"/>
      <c r="T2" s="2"/>
    </row>
    <row r="3" spans="1:20" ht="12.75" customHeight="1">
      <c r="A3" s="95" t="s">
        <v>1</v>
      </c>
      <c r="B3" s="97"/>
      <c r="C3" s="97"/>
      <c r="D3" s="97"/>
      <c r="E3" s="97"/>
      <c r="F3" s="97"/>
      <c r="G3" s="2"/>
      <c r="H3" s="2"/>
      <c r="I3" s="2"/>
      <c r="J3" s="2"/>
      <c r="K3" s="2"/>
      <c r="L3" s="2"/>
      <c r="M3" s="2"/>
      <c r="N3" s="2"/>
      <c r="O3" s="2"/>
      <c r="P3" s="2"/>
      <c r="Q3" s="2"/>
      <c r="R3" s="2"/>
      <c r="S3" s="2"/>
      <c r="T3" s="2"/>
    </row>
    <row r="4" spans="1:20" ht="12.75" customHeight="1">
      <c r="A4" s="95" t="s">
        <v>5</v>
      </c>
      <c r="B4" s="97"/>
      <c r="C4" s="97"/>
      <c r="D4" s="97"/>
      <c r="E4" s="97"/>
      <c r="F4" s="97"/>
      <c r="G4" s="2"/>
      <c r="H4" s="2"/>
      <c r="I4" s="2"/>
      <c r="J4" s="2"/>
      <c r="K4" s="2"/>
      <c r="L4" s="2"/>
      <c r="M4" s="2"/>
      <c r="N4" s="2"/>
      <c r="O4" s="2"/>
      <c r="P4" s="2"/>
      <c r="Q4" s="2"/>
      <c r="R4" s="2"/>
      <c r="S4" s="2"/>
      <c r="T4" s="2"/>
    </row>
    <row r="5" spans="1:20" ht="12.75" customHeight="1">
      <c r="A5" s="2"/>
      <c r="B5" s="2"/>
      <c r="C5" s="2"/>
      <c r="D5" s="2"/>
      <c r="E5" s="2"/>
      <c r="F5" s="2"/>
      <c r="G5" s="2"/>
      <c r="H5" s="2"/>
      <c r="I5" s="2"/>
      <c r="J5" s="2"/>
      <c r="K5" s="2"/>
      <c r="L5" s="2"/>
      <c r="M5" s="2"/>
      <c r="N5" s="2"/>
      <c r="O5" s="2"/>
      <c r="P5" s="2"/>
      <c r="Q5" s="2"/>
      <c r="R5" s="2"/>
      <c r="S5" s="2"/>
      <c r="T5" s="2"/>
    </row>
    <row r="6" spans="1:20" ht="12.75" customHeight="1">
      <c r="A6" s="2"/>
      <c r="B6" s="98" t="s">
        <v>2</v>
      </c>
      <c r="C6" s="99"/>
      <c r="D6" s="99"/>
      <c r="E6" s="99"/>
      <c r="F6" s="99"/>
      <c r="G6" s="2"/>
      <c r="H6" s="2"/>
      <c r="I6" s="2"/>
      <c r="J6" s="2"/>
      <c r="K6" s="2"/>
      <c r="L6" s="2"/>
      <c r="M6" s="2"/>
      <c r="N6" s="2"/>
      <c r="O6" s="2"/>
      <c r="P6" s="2"/>
      <c r="Q6" s="2"/>
      <c r="R6" s="2"/>
      <c r="S6" s="2"/>
      <c r="T6" s="2"/>
    </row>
    <row r="7" spans="1:20" ht="12.75" customHeight="1">
      <c r="A7" s="2"/>
      <c r="B7" s="5" t="s">
        <v>3</v>
      </c>
      <c r="C7" s="3"/>
      <c r="D7" s="6">
        <v>43100</v>
      </c>
      <c r="E7" s="3"/>
      <c r="F7" s="6">
        <v>42825</v>
      </c>
      <c r="G7" s="2"/>
      <c r="H7" s="2"/>
      <c r="I7" s="2"/>
      <c r="J7" s="2"/>
      <c r="K7" s="2"/>
      <c r="L7" s="2"/>
      <c r="M7" s="2"/>
      <c r="N7" s="2"/>
      <c r="O7" s="2"/>
      <c r="P7" s="2"/>
      <c r="Q7" s="2"/>
      <c r="R7" s="2"/>
      <c r="S7" s="2"/>
      <c r="T7" s="2"/>
    </row>
    <row r="8" spans="1:20" ht="12.75" customHeight="1">
      <c r="A8" s="2"/>
      <c r="B8" s="57">
        <v>2018</v>
      </c>
      <c r="C8" s="3"/>
      <c r="D8" s="7">
        <v>43100</v>
      </c>
      <c r="E8" s="3"/>
      <c r="F8" s="7">
        <v>42825</v>
      </c>
      <c r="G8" s="2"/>
      <c r="H8" s="2"/>
      <c r="I8" s="2"/>
      <c r="J8" s="2"/>
      <c r="K8" s="2"/>
      <c r="L8" s="2"/>
      <c r="M8" s="2"/>
      <c r="N8" s="2"/>
      <c r="O8" s="2"/>
      <c r="P8" s="2"/>
      <c r="Q8" s="2"/>
      <c r="R8" s="2"/>
      <c r="S8" s="2"/>
      <c r="T8" s="2"/>
    </row>
    <row r="9" spans="1:20" ht="16.149999999999999" customHeight="1">
      <c r="A9" s="8" t="s">
        <v>4</v>
      </c>
      <c r="B9" s="1"/>
      <c r="C9" s="3"/>
      <c r="D9" s="1"/>
      <c r="E9" s="3"/>
      <c r="F9" s="1"/>
      <c r="G9" s="9"/>
      <c r="H9" s="9"/>
      <c r="I9" s="9"/>
      <c r="J9" s="9"/>
      <c r="K9" s="9"/>
      <c r="L9" s="9"/>
      <c r="M9" s="9"/>
      <c r="N9" s="9"/>
      <c r="O9" s="9"/>
      <c r="P9" s="9"/>
      <c r="Q9" s="9"/>
      <c r="R9" s="9"/>
      <c r="S9" s="9"/>
      <c r="T9" s="9"/>
    </row>
    <row r="10" spans="1:20" ht="16.149999999999999" customHeight="1">
      <c r="A10" s="10" t="s">
        <v>6</v>
      </c>
      <c r="B10" s="61">
        <v>735</v>
      </c>
      <c r="C10" s="2"/>
      <c r="D10" s="61">
        <v>611</v>
      </c>
      <c r="E10" s="2"/>
      <c r="F10" s="61">
        <v>606</v>
      </c>
      <c r="G10" s="2"/>
      <c r="H10" s="2"/>
      <c r="I10" s="2"/>
      <c r="J10" s="2"/>
      <c r="K10" s="2"/>
      <c r="L10" s="2"/>
      <c r="M10" s="2"/>
      <c r="N10" s="2"/>
      <c r="O10" s="2"/>
      <c r="P10" s="2"/>
      <c r="Q10" s="2"/>
      <c r="R10" s="2"/>
      <c r="S10" s="2"/>
      <c r="T10" s="2"/>
    </row>
    <row r="11" spans="1:20" ht="16.149999999999999" customHeight="1">
      <c r="A11" s="10" t="s">
        <v>7</v>
      </c>
      <c r="B11" s="2"/>
      <c r="C11" s="2"/>
      <c r="D11" s="2"/>
      <c r="E11" s="2"/>
      <c r="F11" s="2"/>
      <c r="G11" s="2"/>
      <c r="H11" s="2"/>
      <c r="I11" s="2"/>
      <c r="J11" s="2"/>
      <c r="K11" s="2"/>
      <c r="L11" s="2"/>
      <c r="M11" s="2"/>
      <c r="N11" s="2"/>
      <c r="O11" s="2"/>
      <c r="P11" s="2"/>
      <c r="Q11" s="2"/>
      <c r="R11" s="2"/>
      <c r="S11" s="2"/>
      <c r="T11" s="2"/>
    </row>
    <row r="12" spans="1:20" ht="16.149999999999999" customHeight="1">
      <c r="A12" s="10" t="s">
        <v>8</v>
      </c>
      <c r="B12" s="11">
        <v>-348</v>
      </c>
      <c r="C12" s="2"/>
      <c r="D12" s="11">
        <v>-285</v>
      </c>
      <c r="E12" s="2"/>
      <c r="F12" s="11">
        <v>-301</v>
      </c>
      <c r="G12" s="2"/>
      <c r="H12" s="2"/>
      <c r="I12" s="2"/>
      <c r="J12" s="2"/>
      <c r="K12" s="2"/>
      <c r="L12" s="2"/>
      <c r="M12" s="2"/>
      <c r="N12" s="2"/>
      <c r="O12" s="2"/>
      <c r="P12" s="2"/>
      <c r="Q12" s="2"/>
      <c r="R12" s="2"/>
      <c r="S12" s="2"/>
      <c r="T12" s="2"/>
    </row>
    <row r="13" spans="1:20" ht="16.149999999999999" customHeight="1">
      <c r="A13" s="10" t="s">
        <v>9</v>
      </c>
      <c r="B13" s="11">
        <v>-137</v>
      </c>
      <c r="C13" s="2"/>
      <c r="D13" s="11">
        <v>-104</v>
      </c>
      <c r="E13" s="2"/>
      <c r="F13" s="11">
        <v>-87</v>
      </c>
      <c r="G13" s="2"/>
      <c r="H13" s="2"/>
      <c r="I13" s="2"/>
      <c r="J13" s="2"/>
      <c r="K13" s="2"/>
      <c r="L13" s="2"/>
      <c r="M13" s="2"/>
      <c r="N13" s="2"/>
      <c r="O13" s="2"/>
      <c r="P13" s="2"/>
      <c r="Q13" s="2"/>
      <c r="R13" s="2"/>
      <c r="S13" s="2"/>
      <c r="T13" s="2"/>
    </row>
    <row r="14" spans="1:20" ht="16.149999999999999" customHeight="1">
      <c r="A14" s="10" t="s">
        <v>10</v>
      </c>
      <c r="B14" s="12">
        <f>SUM(B10:B13)</f>
        <v>250</v>
      </c>
      <c r="C14" s="2"/>
      <c r="D14" s="12">
        <f>SUM(D10:D13)</f>
        <v>222</v>
      </c>
      <c r="E14" s="2"/>
      <c r="F14" s="12">
        <f>SUM(F10:F13)</f>
        <v>218</v>
      </c>
      <c r="G14" s="2"/>
      <c r="H14" s="2"/>
      <c r="I14" s="2"/>
      <c r="J14" s="2"/>
      <c r="K14" s="2"/>
      <c r="L14" s="2"/>
      <c r="M14" s="2"/>
      <c r="N14" s="2"/>
      <c r="O14" s="2"/>
      <c r="P14" s="2"/>
      <c r="Q14" s="2"/>
      <c r="R14" s="2"/>
      <c r="S14" s="2"/>
      <c r="T14" s="2"/>
    </row>
    <row r="15" spans="1:20" ht="16.149999999999999" customHeight="1">
      <c r="A15" s="10" t="s">
        <v>11</v>
      </c>
      <c r="B15" s="11">
        <v>172</v>
      </c>
      <c r="C15" s="2"/>
      <c r="D15" s="11">
        <v>169</v>
      </c>
      <c r="E15" s="2"/>
      <c r="F15" s="11">
        <v>160</v>
      </c>
      <c r="G15" s="2"/>
      <c r="H15" s="2"/>
      <c r="I15" s="2"/>
      <c r="J15" s="2"/>
      <c r="K15" s="2"/>
      <c r="L15" s="2"/>
      <c r="M15" s="2"/>
      <c r="N15" s="2"/>
      <c r="O15" s="2"/>
      <c r="P15" s="2"/>
      <c r="Q15" s="2"/>
      <c r="R15" s="2"/>
      <c r="S15" s="2"/>
      <c r="T15" s="2"/>
    </row>
    <row r="16" spans="1:20" ht="16.149999999999999" customHeight="1">
      <c r="A16" s="10" t="s">
        <v>12</v>
      </c>
      <c r="B16" s="11">
        <v>174</v>
      </c>
      <c r="C16" s="2"/>
      <c r="D16" s="11">
        <v>156</v>
      </c>
      <c r="E16" s="2"/>
      <c r="F16" s="11">
        <v>138</v>
      </c>
      <c r="G16" s="2"/>
      <c r="H16" s="2"/>
      <c r="I16" s="2"/>
      <c r="J16" s="2"/>
      <c r="K16" s="2"/>
      <c r="L16" s="2"/>
      <c r="M16" s="2"/>
      <c r="N16" s="2"/>
      <c r="O16" s="2"/>
      <c r="P16" s="2"/>
      <c r="Q16" s="2"/>
      <c r="R16" s="2"/>
      <c r="S16" s="2"/>
      <c r="T16" s="2"/>
    </row>
    <row r="17" spans="1:20" ht="16.149999999999999" customHeight="1">
      <c r="A17" s="10" t="s">
        <v>13</v>
      </c>
      <c r="B17" s="13">
        <v>70</v>
      </c>
      <c r="C17" s="2"/>
      <c r="D17" s="13">
        <v>83</v>
      </c>
      <c r="E17" s="2"/>
      <c r="F17" s="13">
        <v>65</v>
      </c>
      <c r="G17" s="2"/>
      <c r="H17" s="2"/>
      <c r="I17" s="2"/>
      <c r="J17" s="2"/>
      <c r="K17" s="2"/>
      <c r="L17" s="2"/>
      <c r="M17" s="2"/>
      <c r="N17" s="2"/>
      <c r="O17" s="2"/>
      <c r="P17" s="2"/>
      <c r="Q17" s="2"/>
      <c r="R17" s="2"/>
      <c r="S17" s="2"/>
      <c r="T17" s="2"/>
    </row>
    <row r="18" spans="1:20" ht="15.75" customHeight="1">
      <c r="A18" s="8" t="s">
        <v>143</v>
      </c>
      <c r="B18" s="13">
        <f>B14+SUM(B15:B17)</f>
        <v>666</v>
      </c>
      <c r="C18" s="2"/>
      <c r="D18" s="13">
        <f>D14+SUM(D15:D17)</f>
        <v>630</v>
      </c>
      <c r="E18" s="2"/>
      <c r="F18" s="13">
        <f>F14+SUM(F15:F17)</f>
        <v>581</v>
      </c>
      <c r="G18" s="2"/>
      <c r="H18" s="2"/>
      <c r="I18" s="2"/>
      <c r="J18" s="2"/>
      <c r="K18" s="2"/>
      <c r="L18" s="2"/>
      <c r="M18" s="2"/>
      <c r="N18" s="2"/>
      <c r="O18" s="2"/>
      <c r="P18" s="2"/>
      <c r="Q18" s="2"/>
      <c r="R18" s="2"/>
      <c r="S18" s="2"/>
      <c r="T18" s="2"/>
    </row>
    <row r="19" spans="1:20" ht="16.149999999999999" customHeight="1">
      <c r="A19" s="2"/>
      <c r="B19" s="2"/>
      <c r="C19" s="2"/>
      <c r="D19" s="2"/>
      <c r="E19" s="2"/>
      <c r="F19" s="2"/>
      <c r="G19" s="2"/>
      <c r="H19" s="2"/>
      <c r="I19" s="2"/>
      <c r="J19" s="2"/>
      <c r="K19" s="2"/>
      <c r="L19" s="2"/>
      <c r="M19" s="2"/>
      <c r="N19" s="2"/>
      <c r="O19" s="2"/>
      <c r="P19" s="2"/>
      <c r="Q19" s="2"/>
      <c r="R19" s="2"/>
      <c r="S19" s="2"/>
      <c r="T19" s="2"/>
    </row>
    <row r="20" spans="1:20" ht="16.149999999999999" customHeight="1">
      <c r="A20" s="8" t="s">
        <v>14</v>
      </c>
      <c r="B20" s="2"/>
      <c r="C20" s="2"/>
      <c r="D20" s="2"/>
      <c r="E20" s="2"/>
      <c r="F20" s="2"/>
      <c r="G20" s="2"/>
      <c r="H20" s="2"/>
      <c r="I20" s="2"/>
      <c r="J20" s="2"/>
      <c r="K20" s="2"/>
      <c r="L20" s="2"/>
      <c r="M20" s="2"/>
      <c r="N20" s="2"/>
      <c r="O20" s="2"/>
      <c r="P20" s="2"/>
      <c r="Q20" s="2"/>
      <c r="R20" s="2"/>
      <c r="S20" s="2"/>
      <c r="T20" s="2"/>
    </row>
    <row r="21" spans="1:20" ht="16.149999999999999" customHeight="1">
      <c r="A21" s="10" t="s">
        <v>15</v>
      </c>
      <c r="B21" s="11">
        <v>197</v>
      </c>
      <c r="C21" s="2"/>
      <c r="D21" s="11">
        <v>181</v>
      </c>
      <c r="E21" s="2"/>
      <c r="F21" s="11">
        <v>161</v>
      </c>
      <c r="G21" s="2"/>
      <c r="H21" s="2"/>
      <c r="I21" s="2"/>
      <c r="J21" s="2"/>
      <c r="K21" s="2"/>
      <c r="L21" s="2"/>
      <c r="M21" s="2"/>
      <c r="N21" s="2"/>
      <c r="O21" s="2"/>
      <c r="P21" s="2"/>
      <c r="Q21" s="2"/>
      <c r="R21" s="2"/>
      <c r="S21" s="2"/>
      <c r="T21" s="2"/>
    </row>
    <row r="22" spans="1:20" ht="16.149999999999999" customHeight="1">
      <c r="A22" s="10" t="s">
        <v>16</v>
      </c>
      <c r="B22" s="11">
        <v>37</v>
      </c>
      <c r="C22" s="2"/>
      <c r="D22" s="11">
        <v>43</v>
      </c>
      <c r="E22" s="2"/>
      <c r="F22" s="11">
        <v>36</v>
      </c>
      <c r="G22" s="2"/>
      <c r="H22" s="2"/>
      <c r="I22" s="2"/>
      <c r="J22" s="2"/>
      <c r="K22" s="2"/>
      <c r="L22" s="2"/>
      <c r="M22" s="2"/>
      <c r="N22" s="2"/>
      <c r="O22" s="2"/>
      <c r="P22" s="2"/>
      <c r="Q22" s="2"/>
      <c r="R22" s="2"/>
      <c r="S22" s="2"/>
      <c r="T22" s="2"/>
    </row>
    <row r="23" spans="1:20" ht="16.149999999999999" customHeight="1">
      <c r="A23" s="10" t="s">
        <v>17</v>
      </c>
      <c r="B23" s="11">
        <v>32</v>
      </c>
      <c r="C23" s="2"/>
      <c r="D23" s="11">
        <v>34</v>
      </c>
      <c r="E23" s="2"/>
      <c r="F23" s="11">
        <v>30</v>
      </c>
      <c r="G23" s="2"/>
      <c r="H23" s="2"/>
      <c r="I23" s="2"/>
      <c r="J23" s="2"/>
      <c r="K23" s="2"/>
      <c r="L23" s="2"/>
      <c r="M23" s="2"/>
      <c r="N23" s="2"/>
      <c r="O23" s="2"/>
      <c r="P23" s="2"/>
      <c r="Q23" s="2"/>
      <c r="R23" s="2"/>
      <c r="S23" s="2"/>
      <c r="T23" s="2"/>
    </row>
    <row r="24" spans="1:20" ht="16.149999999999999" customHeight="1">
      <c r="A24" s="10" t="s">
        <v>18</v>
      </c>
      <c r="B24" s="11">
        <v>25</v>
      </c>
      <c r="C24" s="2"/>
      <c r="D24" s="11">
        <v>25</v>
      </c>
      <c r="E24" s="2"/>
      <c r="F24" s="11">
        <v>23</v>
      </c>
      <c r="G24" s="2"/>
      <c r="H24" s="2"/>
      <c r="I24" s="2"/>
      <c r="J24" s="2"/>
      <c r="K24" s="2"/>
      <c r="L24" s="2"/>
      <c r="M24" s="2"/>
      <c r="N24" s="2"/>
      <c r="O24" s="2"/>
      <c r="P24" s="2"/>
      <c r="Q24" s="2"/>
      <c r="R24" s="2"/>
      <c r="S24" s="2"/>
      <c r="T24" s="2"/>
    </row>
    <row r="25" spans="1:20" ht="16.149999999999999" customHeight="1">
      <c r="A25" s="10" t="s">
        <v>19</v>
      </c>
      <c r="B25" s="11">
        <v>22</v>
      </c>
      <c r="C25" s="2"/>
      <c r="D25" s="11">
        <v>17</v>
      </c>
      <c r="E25" s="2"/>
      <c r="F25" s="11">
        <v>19</v>
      </c>
      <c r="G25" s="2"/>
      <c r="H25" s="2"/>
      <c r="I25" s="2"/>
      <c r="J25" s="2"/>
      <c r="K25" s="2"/>
      <c r="L25" s="2"/>
      <c r="M25" s="2"/>
      <c r="N25" s="2"/>
      <c r="O25" s="2"/>
      <c r="P25" s="2"/>
      <c r="Q25" s="2"/>
      <c r="R25" s="2"/>
      <c r="S25" s="2"/>
      <c r="T25" s="2"/>
    </row>
    <row r="26" spans="1:20" ht="16.149999999999999" customHeight="1">
      <c r="A26" s="10" t="s">
        <v>20</v>
      </c>
      <c r="B26" s="11">
        <v>9</v>
      </c>
      <c r="C26" s="2"/>
      <c r="D26" s="11">
        <v>9</v>
      </c>
      <c r="E26" s="2"/>
      <c r="F26" s="11">
        <v>7</v>
      </c>
      <c r="G26" s="2"/>
      <c r="H26" s="2"/>
      <c r="I26" s="2"/>
      <c r="J26" s="2"/>
      <c r="K26" s="2"/>
      <c r="L26" s="2"/>
      <c r="M26" s="2"/>
      <c r="N26" s="2"/>
      <c r="O26" s="2"/>
      <c r="P26" s="2"/>
      <c r="Q26" s="2"/>
      <c r="R26" s="2"/>
      <c r="S26" s="2"/>
      <c r="T26" s="2"/>
    </row>
    <row r="27" spans="1:20" ht="16.149999999999999" customHeight="1">
      <c r="A27" s="10" t="s">
        <v>21</v>
      </c>
      <c r="B27" s="11">
        <v>53</v>
      </c>
      <c r="C27" s="2"/>
      <c r="D27" s="11">
        <v>49</v>
      </c>
      <c r="E27" s="2"/>
      <c r="F27" s="11">
        <v>45</v>
      </c>
      <c r="G27" s="2"/>
      <c r="H27" s="2"/>
      <c r="I27" s="2"/>
      <c r="J27" s="2"/>
      <c r="K27" s="2"/>
      <c r="L27" s="2"/>
      <c r="M27" s="2"/>
      <c r="N27" s="2"/>
      <c r="O27" s="2"/>
      <c r="P27" s="2"/>
      <c r="Q27" s="2"/>
      <c r="R27" s="2"/>
      <c r="S27" s="2"/>
      <c r="T27" s="2"/>
    </row>
    <row r="28" spans="1:20" ht="16.149999999999999" customHeight="1">
      <c r="A28" s="10" t="s">
        <v>22</v>
      </c>
      <c r="B28" s="11">
        <v>8</v>
      </c>
      <c r="C28" s="2"/>
      <c r="D28" s="11">
        <v>8</v>
      </c>
      <c r="E28" s="2"/>
      <c r="F28" s="11">
        <v>8</v>
      </c>
      <c r="G28" s="2"/>
      <c r="H28" s="2"/>
      <c r="I28" s="2"/>
      <c r="J28" s="2"/>
      <c r="K28" s="2"/>
      <c r="L28" s="2"/>
      <c r="M28" s="2"/>
      <c r="N28" s="2"/>
      <c r="O28" s="2"/>
      <c r="P28" s="2"/>
      <c r="Q28" s="2"/>
      <c r="R28" s="2"/>
      <c r="S28" s="2"/>
      <c r="T28" s="2"/>
    </row>
    <row r="29" spans="1:20" ht="16.149999999999999" customHeight="1">
      <c r="A29" s="10" t="s">
        <v>23</v>
      </c>
      <c r="B29" s="11">
        <v>10</v>
      </c>
      <c r="C29" s="2"/>
      <c r="D29" s="11">
        <v>24</v>
      </c>
      <c r="E29" s="2"/>
      <c r="F29" s="11">
        <v>6</v>
      </c>
      <c r="G29" s="2"/>
      <c r="H29" s="2"/>
      <c r="I29" s="2"/>
      <c r="J29" s="2"/>
      <c r="K29" s="2"/>
      <c r="L29" s="2"/>
      <c r="M29" s="2"/>
      <c r="N29" s="2"/>
      <c r="O29" s="2"/>
      <c r="P29" s="2"/>
      <c r="Q29" s="2"/>
      <c r="R29" s="2"/>
      <c r="S29" s="2"/>
      <c r="T29" s="2"/>
    </row>
    <row r="30" spans="1:20" ht="16.149999999999999" customHeight="1">
      <c r="A30" s="8" t="s">
        <v>144</v>
      </c>
      <c r="B30" s="14">
        <f>SUM(B21:B29)</f>
        <v>393</v>
      </c>
      <c r="C30" s="2"/>
      <c r="D30" s="14">
        <f>SUM(D21:D29)</f>
        <v>390</v>
      </c>
      <c r="E30" s="2"/>
      <c r="F30" s="14">
        <f>SUM(F21:F29)</f>
        <v>335</v>
      </c>
      <c r="G30" s="2"/>
      <c r="H30" s="2"/>
      <c r="I30" s="2"/>
      <c r="J30" s="2"/>
      <c r="K30" s="2"/>
      <c r="L30" s="2"/>
      <c r="M30" s="2"/>
      <c r="N30" s="2"/>
      <c r="O30" s="2"/>
      <c r="P30" s="2"/>
      <c r="Q30" s="2"/>
      <c r="R30" s="2"/>
      <c r="S30" s="2"/>
      <c r="T30" s="2"/>
    </row>
    <row r="31" spans="1:20" ht="16.149999999999999" customHeight="1">
      <c r="A31" s="8" t="s">
        <v>24</v>
      </c>
      <c r="B31" s="11">
        <f>B18-B30</f>
        <v>273</v>
      </c>
      <c r="C31" s="2"/>
      <c r="D31" s="11">
        <f>D18-D30</f>
        <v>240</v>
      </c>
      <c r="E31" s="2"/>
      <c r="F31" s="11">
        <f>F18-F30</f>
        <v>246</v>
      </c>
      <c r="G31" s="2"/>
      <c r="H31" s="2"/>
      <c r="I31" s="2"/>
      <c r="J31" s="2"/>
      <c r="K31" s="2"/>
      <c r="L31" s="2"/>
      <c r="M31" s="2"/>
      <c r="N31" s="2"/>
      <c r="O31" s="2"/>
      <c r="P31" s="2"/>
      <c r="Q31" s="2"/>
      <c r="R31" s="2"/>
      <c r="S31" s="2"/>
      <c r="T31" s="2"/>
    </row>
    <row r="32" spans="1:20" ht="16.149999999999999" customHeight="1">
      <c r="A32" s="10" t="s">
        <v>25</v>
      </c>
      <c r="B32" s="11">
        <v>2</v>
      </c>
      <c r="C32" s="2"/>
      <c r="D32" s="11">
        <v>2</v>
      </c>
      <c r="E32" s="2"/>
      <c r="F32" s="11">
        <v>2</v>
      </c>
      <c r="G32" s="2"/>
      <c r="H32" s="2"/>
      <c r="I32" s="2"/>
      <c r="J32" s="2"/>
      <c r="K32" s="2"/>
      <c r="L32" s="2"/>
      <c r="M32" s="2"/>
      <c r="N32" s="2"/>
      <c r="O32" s="2"/>
      <c r="P32" s="2"/>
      <c r="Q32" s="2"/>
      <c r="R32" s="2"/>
      <c r="S32" s="2"/>
      <c r="T32" s="2"/>
    </row>
    <row r="33" spans="1:20" ht="16.149999999999999" customHeight="1">
      <c r="A33" s="10" t="s">
        <v>26</v>
      </c>
      <c r="B33" s="11">
        <v>-38</v>
      </c>
      <c r="C33" s="2"/>
      <c r="D33" s="11">
        <v>-36</v>
      </c>
      <c r="E33" s="2"/>
      <c r="F33" s="11">
        <v>-37</v>
      </c>
      <c r="G33" s="2"/>
      <c r="H33" s="2"/>
      <c r="I33" s="2"/>
      <c r="J33" s="2"/>
      <c r="K33" s="2"/>
      <c r="L33" s="2"/>
      <c r="M33" s="2"/>
      <c r="N33" s="2"/>
      <c r="O33" s="2"/>
      <c r="P33" s="2"/>
      <c r="Q33" s="2"/>
      <c r="R33" s="2"/>
      <c r="S33" s="2"/>
      <c r="T33" s="2"/>
    </row>
    <row r="34" spans="1:20" ht="16.149999999999999" customHeight="1">
      <c r="A34" s="10" t="s">
        <v>197</v>
      </c>
      <c r="B34" s="13">
        <v>2</v>
      </c>
      <c r="C34" s="2"/>
      <c r="D34" s="13">
        <v>5</v>
      </c>
      <c r="E34" s="2"/>
      <c r="F34" s="13">
        <v>4</v>
      </c>
      <c r="G34" s="2"/>
      <c r="H34" s="2"/>
      <c r="I34" s="2"/>
      <c r="J34" s="2"/>
      <c r="K34" s="2"/>
      <c r="L34" s="2"/>
      <c r="M34" s="2"/>
      <c r="N34" s="2"/>
      <c r="O34" s="2"/>
      <c r="P34" s="2"/>
      <c r="Q34" s="2"/>
      <c r="R34" s="2"/>
      <c r="S34" s="2"/>
      <c r="T34" s="2"/>
    </row>
    <row r="35" spans="1:20" ht="16.149999999999999" customHeight="1">
      <c r="A35" s="8" t="s">
        <v>194</v>
      </c>
      <c r="B35" s="11">
        <f>SUM(B32:B34)+B31</f>
        <v>239</v>
      </c>
      <c r="C35" s="2"/>
      <c r="D35" s="11">
        <f>SUM(D32:D34)+D31</f>
        <v>211</v>
      </c>
      <c r="E35" s="2"/>
      <c r="F35" s="11">
        <f>SUM(F32:F34)+F31</f>
        <v>215</v>
      </c>
      <c r="G35" s="2"/>
      <c r="H35" s="2"/>
      <c r="I35" s="2"/>
      <c r="J35" s="2"/>
      <c r="K35" s="2"/>
      <c r="L35" s="2"/>
      <c r="M35" s="2"/>
      <c r="N35" s="2"/>
      <c r="O35" s="2"/>
      <c r="P35" s="2"/>
      <c r="Q35" s="2"/>
      <c r="R35" s="2"/>
      <c r="S35" s="2"/>
      <c r="T35" s="2"/>
    </row>
    <row r="36" spans="1:20" ht="16.149999999999999" customHeight="1">
      <c r="A36" s="10" t="s">
        <v>27</v>
      </c>
      <c r="B36" s="13">
        <v>62</v>
      </c>
      <c r="C36" s="2"/>
      <c r="D36" s="13">
        <v>-35</v>
      </c>
      <c r="E36" s="2"/>
      <c r="F36" s="13">
        <v>47</v>
      </c>
      <c r="G36" s="2"/>
      <c r="H36" s="2"/>
      <c r="I36" s="2"/>
      <c r="J36" s="2"/>
      <c r="K36" s="2"/>
      <c r="L36" s="2"/>
      <c r="M36" s="2"/>
      <c r="N36" s="2"/>
      <c r="O36" s="2"/>
      <c r="P36" s="2"/>
      <c r="Q36" s="2"/>
      <c r="R36" s="2"/>
      <c r="S36" s="2"/>
      <c r="T36" s="2"/>
    </row>
    <row r="37" spans="1:20" ht="16.149999999999999" customHeight="1">
      <c r="A37" s="2"/>
      <c r="B37" s="2"/>
      <c r="C37" s="2"/>
      <c r="D37" s="2"/>
      <c r="E37" s="2"/>
      <c r="F37" s="2"/>
      <c r="G37" s="2"/>
      <c r="H37" s="2"/>
      <c r="I37" s="2"/>
      <c r="J37" s="2"/>
      <c r="K37" s="2"/>
      <c r="L37" s="2"/>
      <c r="M37" s="2"/>
      <c r="N37" s="2"/>
      <c r="O37" s="2"/>
      <c r="P37" s="2"/>
      <c r="Q37" s="2"/>
      <c r="R37" s="2"/>
      <c r="S37" s="2"/>
      <c r="T37" s="2"/>
    </row>
    <row r="38" spans="1:20" ht="16.149999999999999" customHeight="1">
      <c r="A38" s="8" t="s">
        <v>196</v>
      </c>
      <c r="B38" s="60">
        <f>B35-B36</f>
        <v>177</v>
      </c>
      <c r="C38" s="2"/>
      <c r="D38" s="60">
        <f>D35-D36</f>
        <v>246</v>
      </c>
      <c r="E38" s="2"/>
      <c r="F38" s="60">
        <f>F35-F36</f>
        <v>168</v>
      </c>
      <c r="G38" s="2"/>
      <c r="H38" s="2"/>
      <c r="I38" s="2"/>
      <c r="J38" s="2"/>
      <c r="K38" s="2"/>
      <c r="L38" s="2"/>
      <c r="M38" s="2"/>
      <c r="N38" s="2"/>
      <c r="O38" s="2"/>
      <c r="P38" s="2"/>
      <c r="Q38" s="2"/>
      <c r="R38" s="2"/>
      <c r="S38" s="2"/>
      <c r="T38" s="2"/>
    </row>
    <row r="39" spans="1:20" ht="16.149999999999999" customHeight="1">
      <c r="A39" s="2"/>
      <c r="B39" s="2"/>
      <c r="C39" s="2"/>
      <c r="D39" s="2"/>
      <c r="E39" s="2"/>
      <c r="F39" s="2"/>
      <c r="G39" s="2"/>
      <c r="H39" s="2"/>
      <c r="I39" s="2"/>
      <c r="J39" s="2"/>
      <c r="K39" s="2"/>
      <c r="L39" s="2"/>
      <c r="M39" s="2"/>
      <c r="N39" s="2"/>
      <c r="O39" s="2"/>
      <c r="P39" s="2"/>
      <c r="Q39" s="2"/>
      <c r="R39" s="2"/>
      <c r="S39" s="2"/>
      <c r="T39" s="2"/>
    </row>
    <row r="40" spans="1:20" ht="16.149999999999999" customHeight="1">
      <c r="A40" s="8" t="s">
        <v>28</v>
      </c>
      <c r="B40" s="2"/>
      <c r="C40" s="2"/>
      <c r="D40" s="2"/>
      <c r="E40" s="2"/>
      <c r="F40" s="2"/>
      <c r="G40" s="2"/>
      <c r="H40" s="2"/>
      <c r="I40" s="2"/>
      <c r="J40" s="2"/>
      <c r="K40" s="2"/>
      <c r="L40" s="2"/>
      <c r="M40" s="2"/>
      <c r="N40" s="2"/>
      <c r="O40" s="2"/>
      <c r="P40" s="2"/>
      <c r="Q40" s="2"/>
      <c r="R40" s="2"/>
      <c r="S40" s="2"/>
      <c r="T40" s="2"/>
    </row>
    <row r="41" spans="1:20" ht="16.149999999999999" customHeight="1">
      <c r="A41" s="10" t="s">
        <v>136</v>
      </c>
      <c r="B41" s="59">
        <f>B38/B46</f>
        <v>1.0605152786099461</v>
      </c>
      <c r="C41" s="15"/>
      <c r="D41" s="59">
        <f>D38/D46</f>
        <v>1.4739364889155182</v>
      </c>
      <c r="E41" s="15"/>
      <c r="F41" s="59">
        <f>F38/F46</f>
        <v>1.0090090090090089</v>
      </c>
      <c r="G41" s="2"/>
      <c r="H41" s="2"/>
      <c r="I41" s="2"/>
      <c r="J41" s="2"/>
      <c r="K41" s="2"/>
      <c r="L41" s="2"/>
      <c r="M41" s="2"/>
      <c r="N41" s="2"/>
      <c r="O41" s="2"/>
      <c r="P41" s="2"/>
      <c r="Q41" s="2"/>
      <c r="R41" s="2"/>
      <c r="S41" s="2"/>
      <c r="T41" s="2"/>
    </row>
    <row r="42" spans="1:20" ht="16.149999999999999" customHeight="1">
      <c r="A42" s="10" t="s">
        <v>137</v>
      </c>
      <c r="B42" s="59">
        <f>B38/B47</f>
        <v>1.0473372781065089</v>
      </c>
      <c r="C42" s="15"/>
      <c r="D42" s="59">
        <f>D38/D47</f>
        <v>1.4496169711255158</v>
      </c>
      <c r="E42" s="15"/>
      <c r="F42" s="59">
        <f>F38/F47</f>
        <v>0.98707403055229148</v>
      </c>
      <c r="G42" s="2"/>
      <c r="H42" s="2"/>
      <c r="I42" s="2"/>
      <c r="J42" s="2"/>
      <c r="K42" s="2"/>
      <c r="L42" s="2"/>
      <c r="M42" s="2"/>
      <c r="N42" s="2"/>
      <c r="O42" s="2"/>
      <c r="P42" s="2"/>
      <c r="Q42" s="2"/>
      <c r="R42" s="2"/>
      <c r="S42" s="2"/>
      <c r="T42" s="2"/>
    </row>
    <row r="43" spans="1:20" ht="16.149999999999999" customHeight="1">
      <c r="A43" s="10" t="s">
        <v>29</v>
      </c>
      <c r="B43" s="59">
        <v>0.82</v>
      </c>
      <c r="C43" s="15"/>
      <c r="D43" s="59">
        <v>0.38</v>
      </c>
      <c r="E43" s="15"/>
      <c r="F43" s="59">
        <v>0.32</v>
      </c>
      <c r="G43" s="2"/>
      <c r="H43" s="2"/>
      <c r="I43" s="2"/>
      <c r="J43" s="2"/>
      <c r="K43" s="2"/>
      <c r="L43" s="2"/>
      <c r="M43" s="2"/>
      <c r="N43" s="2"/>
      <c r="O43" s="2"/>
      <c r="P43" s="2"/>
      <c r="Q43" s="2"/>
      <c r="R43" s="2"/>
      <c r="S43" s="2"/>
      <c r="T43" s="2"/>
    </row>
    <row r="44" spans="1:20" ht="16.149999999999999" customHeight="1">
      <c r="A44" s="9"/>
      <c r="B44" s="2"/>
      <c r="C44" s="2"/>
      <c r="D44" s="2"/>
      <c r="E44" s="2"/>
      <c r="F44" s="2"/>
      <c r="G44" s="2"/>
      <c r="H44" s="2"/>
      <c r="I44" s="2"/>
      <c r="J44" s="2"/>
      <c r="K44" s="2"/>
      <c r="L44" s="2"/>
      <c r="M44" s="2"/>
      <c r="N44" s="2"/>
      <c r="O44" s="2"/>
      <c r="P44" s="2"/>
      <c r="Q44" s="2"/>
      <c r="R44" s="2"/>
      <c r="S44" s="2"/>
      <c r="T44" s="2"/>
    </row>
    <row r="45" spans="1:20">
      <c r="A45" s="8" t="s">
        <v>142</v>
      </c>
      <c r="B45" s="2"/>
      <c r="C45" s="2"/>
      <c r="D45" s="2"/>
      <c r="E45" s="2"/>
      <c r="F45" s="2"/>
      <c r="G45" s="2"/>
      <c r="H45" s="2"/>
      <c r="I45" s="2"/>
      <c r="J45" s="2"/>
      <c r="K45" s="2"/>
      <c r="L45" s="2"/>
      <c r="M45" s="2"/>
      <c r="N45" s="2"/>
      <c r="O45" s="2"/>
      <c r="P45" s="2"/>
      <c r="Q45" s="2"/>
      <c r="R45" s="2"/>
      <c r="S45" s="2"/>
      <c r="T45" s="2"/>
    </row>
    <row r="46" spans="1:20" ht="16.149999999999999" customHeight="1">
      <c r="A46" s="10" t="s">
        <v>30</v>
      </c>
      <c r="B46" s="17">
        <v>166.9</v>
      </c>
      <c r="C46" s="2"/>
      <c r="D46" s="17">
        <v>166.9</v>
      </c>
      <c r="E46" s="2"/>
      <c r="F46" s="17">
        <v>166.5</v>
      </c>
      <c r="G46" s="2"/>
      <c r="H46" s="2"/>
      <c r="I46" s="2"/>
      <c r="J46" s="2"/>
      <c r="K46" s="2"/>
      <c r="L46" s="2"/>
      <c r="M46" s="2"/>
      <c r="N46" s="2"/>
      <c r="O46" s="2"/>
      <c r="P46" s="2"/>
      <c r="Q46" s="2"/>
      <c r="R46" s="2"/>
      <c r="S46" s="2"/>
      <c r="T46" s="2"/>
    </row>
    <row r="47" spans="1:20" ht="16.149999999999999" customHeight="1">
      <c r="A47" s="10" t="s">
        <v>31</v>
      </c>
      <c r="B47" s="16">
        <v>169</v>
      </c>
      <c r="C47" s="2"/>
      <c r="D47" s="17">
        <v>169.7</v>
      </c>
      <c r="E47" s="2"/>
      <c r="F47" s="17">
        <v>170.2</v>
      </c>
      <c r="G47" s="2"/>
      <c r="H47" s="2"/>
      <c r="I47" s="2"/>
      <c r="J47" s="2"/>
      <c r="K47" s="2"/>
      <c r="L47" s="2"/>
      <c r="M47" s="2"/>
      <c r="N47" s="2"/>
      <c r="O47" s="2"/>
      <c r="P47" s="2"/>
      <c r="Q47" s="2"/>
      <c r="R47" s="2"/>
      <c r="S47" s="2"/>
      <c r="T47" s="2"/>
    </row>
    <row r="48" spans="1:20" ht="16.149999999999999" customHeight="1"/>
    <row r="49" ht="16.149999999999999" customHeight="1"/>
    <row r="50" ht="16.149999999999999" customHeight="1"/>
    <row r="51" ht="16.149999999999999" customHeight="1"/>
    <row r="52" ht="16.149999999999999" customHeight="1"/>
    <row r="53" ht="16.149999999999999" customHeight="1"/>
    <row r="54" ht="16.149999999999999" customHeight="1"/>
    <row r="55" ht="16.149999999999999" customHeight="1"/>
    <row r="56" ht="16.149999999999999" customHeight="1"/>
    <row r="57" ht="16.149999999999999" customHeight="1"/>
    <row r="58" ht="16.149999999999999" customHeight="1"/>
    <row r="59" ht="16.149999999999999" customHeight="1"/>
    <row r="60" ht="16.149999999999999" customHeight="1"/>
    <row r="61" ht="16.149999999999999" customHeight="1"/>
    <row r="62" ht="16.149999999999999" customHeight="1"/>
    <row r="63" ht="16.149999999999999" customHeight="1"/>
    <row r="64" ht="16.149999999999999" customHeight="1"/>
    <row r="65" ht="16.149999999999999" customHeight="1"/>
    <row r="66" ht="16.149999999999999" customHeight="1"/>
    <row r="67" ht="16.149999999999999" customHeight="1"/>
    <row r="68" ht="16.149999999999999" customHeight="1"/>
    <row r="69" ht="16.149999999999999" customHeight="1"/>
    <row r="70" ht="16.149999999999999" customHeight="1"/>
    <row r="71" ht="16.149999999999999" customHeight="1"/>
    <row r="72" ht="16.149999999999999" customHeight="1"/>
    <row r="73" ht="16.149999999999999" customHeight="1"/>
    <row r="74" ht="16.149999999999999" customHeight="1"/>
    <row r="75" ht="16.149999999999999" customHeight="1"/>
    <row r="76" ht="16.149999999999999" customHeight="1"/>
    <row r="77" ht="16.149999999999999" customHeight="1"/>
    <row r="78" ht="16.149999999999999" customHeight="1"/>
    <row r="79" ht="16.149999999999999" customHeight="1"/>
    <row r="80" ht="16.149999999999999" customHeight="1"/>
    <row r="81" ht="16.149999999999999" customHeight="1"/>
    <row r="82" ht="16.149999999999999" customHeight="1"/>
    <row r="83" ht="16.149999999999999" customHeight="1"/>
    <row r="84" ht="16.149999999999999" customHeight="1"/>
    <row r="85" ht="16.149999999999999" customHeight="1"/>
    <row r="86" ht="16.149999999999999" customHeight="1"/>
    <row r="87" ht="16.149999999999999" customHeight="1"/>
    <row r="88" ht="16.149999999999999" customHeight="1"/>
    <row r="89" ht="16.149999999999999" customHeight="1"/>
    <row r="90" ht="16.149999999999999" customHeight="1"/>
    <row r="91" ht="16.149999999999999" customHeight="1"/>
    <row r="92" ht="16.149999999999999" customHeight="1"/>
    <row r="93" ht="16.149999999999999" customHeight="1"/>
  </sheetData>
  <mergeCells count="5">
    <mergeCell ref="A1:F1"/>
    <mergeCell ref="A2:F2"/>
    <mergeCell ref="A3:F3"/>
    <mergeCell ref="B6:F6"/>
    <mergeCell ref="A4:F4"/>
  </mergeCells>
  <printOptions horizontalCentered="1"/>
  <pageMargins left="0.25" right="0.25"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0"/>
  <sheetViews>
    <sheetView showGridLines="0" workbookViewId="0">
      <selection activeCell="B38" sqref="B38"/>
    </sheetView>
  </sheetViews>
  <sheetFormatPr defaultColWidth="21.5" defaultRowHeight="12.75"/>
  <cols>
    <col min="1" max="1" width="3.83203125" customWidth="1"/>
    <col min="2" max="2" width="80.83203125" customWidth="1"/>
    <col min="3" max="3" width="16.83203125" customWidth="1"/>
    <col min="4" max="4" width="2.83203125" customWidth="1"/>
    <col min="5" max="5" width="16.83203125" customWidth="1"/>
    <col min="6" max="6" width="2.83203125" customWidth="1"/>
    <col min="7" max="7" width="16.83203125" customWidth="1"/>
  </cols>
  <sheetData>
    <row r="1" spans="1:21" ht="12.75" customHeight="1">
      <c r="A1" s="95" t="s">
        <v>0</v>
      </c>
      <c r="B1" s="96"/>
      <c r="C1" s="96"/>
      <c r="D1" s="96"/>
      <c r="E1" s="96"/>
      <c r="F1" s="96"/>
      <c r="G1" s="96"/>
      <c r="H1" s="2"/>
      <c r="I1" s="2"/>
      <c r="J1" s="2"/>
      <c r="K1" s="2"/>
      <c r="L1" s="2"/>
      <c r="M1" s="2"/>
      <c r="N1" s="2"/>
      <c r="O1" s="2"/>
      <c r="P1" s="2"/>
      <c r="Q1" s="2"/>
      <c r="R1" s="2"/>
      <c r="S1" s="2"/>
      <c r="T1" s="2"/>
      <c r="U1" s="2"/>
    </row>
    <row r="2" spans="1:21" ht="12.75" customHeight="1">
      <c r="A2" s="95" t="s">
        <v>32</v>
      </c>
      <c r="B2" s="96"/>
      <c r="C2" s="96"/>
      <c r="D2" s="96"/>
      <c r="E2" s="96"/>
      <c r="F2" s="96"/>
      <c r="G2" s="96"/>
      <c r="H2" s="2"/>
      <c r="I2" s="2"/>
      <c r="J2" s="2"/>
      <c r="K2" s="2"/>
      <c r="L2" s="2"/>
      <c r="M2" s="2"/>
      <c r="N2" s="2"/>
      <c r="O2" s="2"/>
      <c r="P2" s="2"/>
      <c r="Q2" s="2"/>
      <c r="R2" s="2"/>
      <c r="S2" s="2"/>
      <c r="T2" s="2"/>
      <c r="U2" s="2"/>
    </row>
    <row r="3" spans="1:21" ht="12.75" customHeight="1">
      <c r="A3" s="95" t="s">
        <v>33</v>
      </c>
      <c r="B3" s="96"/>
      <c r="C3" s="96"/>
      <c r="D3" s="96"/>
      <c r="E3" s="96"/>
      <c r="F3" s="96"/>
      <c r="G3" s="96"/>
      <c r="H3" s="2"/>
      <c r="I3" s="2"/>
      <c r="J3" s="2"/>
      <c r="K3" s="2"/>
      <c r="L3" s="2"/>
      <c r="M3" s="2"/>
      <c r="N3" s="2"/>
      <c r="O3" s="2"/>
      <c r="P3" s="2"/>
      <c r="Q3" s="2"/>
      <c r="R3" s="2"/>
      <c r="S3" s="2"/>
      <c r="T3" s="2"/>
      <c r="U3" s="2"/>
    </row>
    <row r="4" spans="1:21" ht="12.75" customHeight="1">
      <c r="A4" s="95" t="s">
        <v>5</v>
      </c>
      <c r="B4" s="95"/>
      <c r="C4" s="95"/>
      <c r="D4" s="95"/>
      <c r="E4" s="95"/>
      <c r="F4" s="95"/>
      <c r="G4" s="95"/>
      <c r="H4" s="93"/>
    </row>
    <row r="5" spans="1:21" ht="12.75" customHeight="1">
      <c r="A5" s="2"/>
      <c r="B5" s="2"/>
      <c r="C5" s="2"/>
      <c r="D5" s="2"/>
      <c r="E5" s="2"/>
      <c r="F5" s="2"/>
      <c r="G5" s="2"/>
    </row>
    <row r="6" spans="1:21" ht="12.75" customHeight="1">
      <c r="A6" s="2"/>
      <c r="B6" s="2"/>
      <c r="C6" s="98" t="s">
        <v>34</v>
      </c>
      <c r="D6" s="99"/>
      <c r="E6" s="99"/>
      <c r="F6" s="99"/>
      <c r="G6" s="99"/>
    </row>
    <row r="7" spans="1:21" ht="12.75" customHeight="1">
      <c r="A7" s="2"/>
      <c r="B7" s="2"/>
      <c r="C7" s="5" t="s">
        <v>3</v>
      </c>
      <c r="D7" s="18"/>
      <c r="E7" s="6">
        <v>43100</v>
      </c>
      <c r="F7" s="18"/>
      <c r="G7" s="6">
        <v>42825</v>
      </c>
    </row>
    <row r="8" spans="1:21" ht="12.75" customHeight="1">
      <c r="A8" s="2"/>
      <c r="B8" s="2"/>
      <c r="C8" s="57">
        <v>2018</v>
      </c>
      <c r="D8" s="3"/>
      <c r="E8" s="7">
        <v>43100</v>
      </c>
      <c r="F8" s="3"/>
      <c r="G8" s="7">
        <v>42825</v>
      </c>
    </row>
    <row r="9" spans="1:21" ht="15.6" customHeight="1">
      <c r="A9" s="100" t="s">
        <v>35</v>
      </c>
      <c r="B9" s="96"/>
      <c r="C9" s="5"/>
      <c r="D9" s="2"/>
      <c r="E9" s="5"/>
      <c r="F9" s="2"/>
      <c r="G9" s="5"/>
    </row>
    <row r="10" spans="1:21" ht="15.6" customHeight="1">
      <c r="A10" s="2"/>
      <c r="B10" s="8" t="s">
        <v>36</v>
      </c>
      <c r="C10" s="19">
        <v>231</v>
      </c>
      <c r="D10" s="2"/>
      <c r="E10" s="19">
        <v>192</v>
      </c>
      <c r="F10" s="2"/>
      <c r="G10" s="19">
        <v>191</v>
      </c>
    </row>
    <row r="11" spans="1:21" ht="15.6" customHeight="1">
      <c r="A11" s="2"/>
      <c r="B11" s="50" t="s">
        <v>7</v>
      </c>
      <c r="C11" s="2"/>
      <c r="D11" s="2"/>
      <c r="E11" s="2"/>
      <c r="F11" s="2"/>
      <c r="G11" s="2"/>
    </row>
    <row r="12" spans="1:21" ht="15.6" customHeight="1">
      <c r="A12" s="2"/>
      <c r="B12" s="50" t="s">
        <v>185</v>
      </c>
      <c r="C12" s="20">
        <v>-137</v>
      </c>
      <c r="D12" s="2"/>
      <c r="E12" s="20">
        <v>-115</v>
      </c>
      <c r="F12" s="2"/>
      <c r="G12" s="20">
        <v>-113</v>
      </c>
    </row>
    <row r="13" spans="1:21" ht="15.6" customHeight="1">
      <c r="A13" s="2"/>
      <c r="B13" s="50" t="s">
        <v>186</v>
      </c>
      <c r="C13" s="21">
        <v>-16</v>
      </c>
      <c r="D13" s="2"/>
      <c r="E13" s="21">
        <v>-14</v>
      </c>
      <c r="F13" s="2"/>
      <c r="G13" s="21">
        <v>-10</v>
      </c>
    </row>
    <row r="14" spans="1:21" ht="15.6" customHeight="1">
      <c r="A14" s="2"/>
      <c r="B14" s="51" t="s">
        <v>184</v>
      </c>
      <c r="C14" s="20">
        <f>SUM(C10:C13)</f>
        <v>78</v>
      </c>
      <c r="D14" s="2"/>
      <c r="E14" s="20">
        <f>SUM(E10:E13)</f>
        <v>63</v>
      </c>
      <c r="F14" s="2"/>
      <c r="G14" s="20">
        <f>SUM(G10:G13)</f>
        <v>68</v>
      </c>
    </row>
    <row r="15" spans="1:21" ht="15.6" customHeight="1">
      <c r="A15" s="2"/>
      <c r="B15" s="63" t="s">
        <v>37</v>
      </c>
      <c r="C15" s="20">
        <v>402</v>
      </c>
      <c r="D15" s="2"/>
      <c r="E15" s="20">
        <v>321</v>
      </c>
      <c r="F15" s="2"/>
      <c r="G15" s="20">
        <v>320</v>
      </c>
    </row>
    <row r="16" spans="1:21" ht="15.6" customHeight="1">
      <c r="A16" s="2"/>
      <c r="B16" s="50" t="s">
        <v>7</v>
      </c>
      <c r="C16" s="2"/>
      <c r="D16" s="2"/>
      <c r="E16" s="2"/>
      <c r="F16" s="2"/>
      <c r="G16" s="2"/>
    </row>
    <row r="17" spans="1:7" ht="15.6" customHeight="1">
      <c r="A17" s="2"/>
      <c r="B17" s="50" t="s">
        <v>145</v>
      </c>
      <c r="C17" s="20">
        <v>-208</v>
      </c>
      <c r="D17" s="2"/>
      <c r="E17" s="20">
        <v>-167</v>
      </c>
      <c r="F17" s="2"/>
      <c r="G17" s="20">
        <v>-183</v>
      </c>
    </row>
    <row r="18" spans="1:7" ht="15.6" customHeight="1">
      <c r="A18" s="2"/>
      <c r="B18" s="50" t="s">
        <v>146</v>
      </c>
      <c r="C18" s="21">
        <v>-120</v>
      </c>
      <c r="D18" s="2"/>
      <c r="E18" s="21">
        <v>-89</v>
      </c>
      <c r="F18" s="2"/>
      <c r="G18" s="21">
        <v>-76</v>
      </c>
    </row>
    <row r="19" spans="1:7" ht="15.6" customHeight="1">
      <c r="A19" s="2"/>
      <c r="B19" s="51" t="s">
        <v>147</v>
      </c>
      <c r="C19" s="20">
        <f>SUM(C15:C18)</f>
        <v>74</v>
      </c>
      <c r="D19" s="2"/>
      <c r="E19" s="20">
        <f>SUM(E15:E18)</f>
        <v>65</v>
      </c>
      <c r="F19" s="2"/>
      <c r="G19" s="20">
        <f>SUM(G15:G18)</f>
        <v>61</v>
      </c>
    </row>
    <row r="20" spans="1:7" ht="15.6" customHeight="1">
      <c r="A20" s="2"/>
      <c r="B20" s="8" t="s">
        <v>38</v>
      </c>
      <c r="C20" s="20">
        <v>27</v>
      </c>
      <c r="D20" s="2"/>
      <c r="E20" s="20">
        <v>25</v>
      </c>
      <c r="F20" s="2"/>
      <c r="G20" s="20">
        <v>25</v>
      </c>
    </row>
    <row r="21" spans="1:7" ht="15.6" customHeight="1">
      <c r="A21" s="2"/>
      <c r="B21" s="53" t="s">
        <v>7</v>
      </c>
      <c r="C21" s="2"/>
      <c r="D21" s="2"/>
      <c r="E21" s="2"/>
      <c r="F21" s="2"/>
      <c r="G21" s="2"/>
    </row>
    <row r="22" spans="1:7" ht="15.6" customHeight="1">
      <c r="A22" s="2"/>
      <c r="B22" s="53" t="s">
        <v>145</v>
      </c>
      <c r="C22" s="20">
        <v>-3</v>
      </c>
      <c r="D22" s="2"/>
      <c r="E22" s="20">
        <v>-3</v>
      </c>
      <c r="F22" s="2"/>
      <c r="G22" s="20">
        <v>-5</v>
      </c>
    </row>
    <row r="23" spans="1:7" ht="15.6" customHeight="1">
      <c r="A23" s="2"/>
      <c r="B23" s="53" t="s">
        <v>146</v>
      </c>
      <c r="C23" s="21">
        <v>-1</v>
      </c>
      <c r="D23" s="2"/>
      <c r="E23" s="21">
        <v>-1</v>
      </c>
      <c r="F23" s="2"/>
      <c r="G23" s="21">
        <v>-1</v>
      </c>
    </row>
    <row r="24" spans="1:7" ht="15.6" customHeight="1">
      <c r="A24" s="2"/>
      <c r="B24" s="51" t="s">
        <v>166</v>
      </c>
      <c r="C24" s="20">
        <f>SUM(C20:C23)</f>
        <v>23</v>
      </c>
      <c r="D24" s="2"/>
      <c r="E24" s="20">
        <f>SUM(E20:E23)</f>
        <v>21</v>
      </c>
      <c r="F24" s="2"/>
      <c r="G24" s="20">
        <f>SUM(G20:G23)</f>
        <v>19</v>
      </c>
    </row>
    <row r="25" spans="1:7" ht="15.6" customHeight="1">
      <c r="A25" s="2"/>
      <c r="B25" s="56" t="s">
        <v>39</v>
      </c>
      <c r="C25" s="21">
        <v>75</v>
      </c>
      <c r="D25" s="2"/>
      <c r="E25" s="21">
        <v>73</v>
      </c>
      <c r="F25" s="2"/>
      <c r="G25" s="21">
        <v>70</v>
      </c>
    </row>
    <row r="26" spans="1:7" ht="15.6" customHeight="1">
      <c r="A26" s="2"/>
      <c r="B26" s="54" t="s">
        <v>40</v>
      </c>
      <c r="C26" s="21">
        <f>C25+C24+C19+C14</f>
        <v>250</v>
      </c>
      <c r="D26" s="2"/>
      <c r="E26" s="21">
        <f>E25+E24+E19+E14</f>
        <v>222</v>
      </c>
      <c r="F26" s="2"/>
      <c r="G26" s="21">
        <f>G25+G24+G19+G14</f>
        <v>218</v>
      </c>
    </row>
    <row r="27" spans="1:7" ht="15.6" customHeight="1">
      <c r="A27" s="100" t="s">
        <v>41</v>
      </c>
      <c r="B27" s="96"/>
      <c r="C27" s="2"/>
      <c r="D27" s="2"/>
      <c r="E27" s="2"/>
      <c r="F27" s="2"/>
      <c r="G27" s="2"/>
    </row>
    <row r="28" spans="1:7" ht="15.6" customHeight="1">
      <c r="A28" s="2"/>
      <c r="B28" s="8" t="s">
        <v>42</v>
      </c>
      <c r="C28" s="20">
        <v>100</v>
      </c>
      <c r="D28" s="2"/>
      <c r="E28" s="20">
        <v>99</v>
      </c>
      <c r="F28" s="2"/>
      <c r="G28" s="20">
        <v>95</v>
      </c>
    </row>
    <row r="29" spans="1:7" ht="15.6" customHeight="1">
      <c r="A29" s="2"/>
      <c r="B29" s="8" t="s">
        <v>43</v>
      </c>
      <c r="C29" s="21">
        <v>72</v>
      </c>
      <c r="D29" s="2"/>
      <c r="E29" s="21">
        <v>70</v>
      </c>
      <c r="F29" s="2"/>
      <c r="G29" s="21">
        <v>65</v>
      </c>
    </row>
    <row r="30" spans="1:7" ht="15.6" customHeight="1">
      <c r="A30" s="2"/>
      <c r="B30" s="52" t="s">
        <v>44</v>
      </c>
      <c r="C30" s="21">
        <f>SUM(C28:C29)</f>
        <v>172</v>
      </c>
      <c r="D30" s="2"/>
      <c r="E30" s="21">
        <f>SUM(E28:E29)</f>
        <v>169</v>
      </c>
      <c r="F30" s="2"/>
      <c r="G30" s="21">
        <f>SUM(G28:G29)</f>
        <v>160</v>
      </c>
    </row>
    <row r="31" spans="1:7" ht="15.6" customHeight="1">
      <c r="A31" s="100" t="s">
        <v>45</v>
      </c>
      <c r="B31" s="96"/>
      <c r="C31" s="2"/>
      <c r="D31" s="2"/>
      <c r="E31" s="2"/>
      <c r="F31" s="2"/>
      <c r="G31" s="2"/>
    </row>
    <row r="32" spans="1:7" ht="15.6" customHeight="1">
      <c r="A32" s="2"/>
      <c r="B32" s="8" t="s">
        <v>46</v>
      </c>
      <c r="C32" s="20">
        <v>133</v>
      </c>
      <c r="D32" s="2"/>
      <c r="E32" s="20">
        <v>119</v>
      </c>
      <c r="F32" s="2"/>
      <c r="G32" s="20">
        <v>108</v>
      </c>
    </row>
    <row r="33" spans="1:7" ht="15.6" customHeight="1">
      <c r="A33" s="2"/>
      <c r="B33" s="8" t="s">
        <v>47</v>
      </c>
      <c r="C33" s="21">
        <v>41</v>
      </c>
      <c r="D33" s="2"/>
      <c r="E33" s="21">
        <v>37</v>
      </c>
      <c r="F33" s="2"/>
      <c r="G33" s="21">
        <v>30</v>
      </c>
    </row>
    <row r="34" spans="1:7" ht="15.6" customHeight="1">
      <c r="A34" s="2"/>
      <c r="B34" s="52" t="s">
        <v>48</v>
      </c>
      <c r="C34" s="21">
        <f>SUM(C32:C33)</f>
        <v>174</v>
      </c>
      <c r="D34" s="2"/>
      <c r="E34" s="21">
        <f>SUM(E32:E33)</f>
        <v>156</v>
      </c>
      <c r="F34" s="2"/>
      <c r="G34" s="21">
        <f>SUM(G32:G33)</f>
        <v>138</v>
      </c>
    </row>
    <row r="35" spans="1:7" ht="15.6" customHeight="1">
      <c r="A35" s="100" t="s">
        <v>49</v>
      </c>
      <c r="B35" s="96"/>
      <c r="C35" s="21">
        <v>70</v>
      </c>
      <c r="D35" s="2"/>
      <c r="E35" s="21">
        <v>83</v>
      </c>
      <c r="F35" s="2"/>
      <c r="G35" s="21">
        <v>65</v>
      </c>
    </row>
    <row r="36" spans="1:7" ht="15.6" customHeight="1">
      <c r="A36" s="100" t="s">
        <v>50</v>
      </c>
      <c r="B36" s="96"/>
      <c r="C36" s="22">
        <f>C35+C34+C30+C26</f>
        <v>666</v>
      </c>
      <c r="D36" s="2"/>
      <c r="E36" s="22">
        <f>E35+E34+E30+E26</f>
        <v>630</v>
      </c>
      <c r="F36" s="2"/>
      <c r="G36" s="22">
        <f>G35+G34+G30+G26</f>
        <v>581</v>
      </c>
    </row>
    <row r="37" spans="1:7" ht="18.75" customHeight="1">
      <c r="A37" s="2"/>
      <c r="B37" s="2"/>
      <c r="C37" s="2"/>
      <c r="D37" s="2"/>
      <c r="E37" s="2"/>
      <c r="F37" s="2"/>
      <c r="G37" s="2"/>
    </row>
    <row r="38" spans="1:7" ht="18.75" customHeight="1"/>
    <row r="39" spans="1:7" ht="18.75" customHeight="1"/>
    <row r="40" spans="1:7" ht="18.75" customHeight="1"/>
    <row r="41" spans="1:7" ht="18.75" customHeight="1"/>
    <row r="42" spans="1:7" ht="18.75" customHeight="1"/>
    <row r="43" spans="1:7" ht="18.75" customHeight="1"/>
    <row r="44" spans="1:7" ht="18.75" customHeight="1"/>
    <row r="45" spans="1:7" ht="18.75" customHeight="1"/>
    <row r="46" spans="1:7" ht="18.75" customHeight="1"/>
    <row r="47" spans="1:7" ht="18.75" customHeight="1"/>
    <row r="48" spans="1: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sheetData>
  <mergeCells count="10">
    <mergeCell ref="A27:B27"/>
    <mergeCell ref="A31:B31"/>
    <mergeCell ref="A35:B35"/>
    <mergeCell ref="A36:B36"/>
    <mergeCell ref="A1:G1"/>
    <mergeCell ref="A2:G2"/>
    <mergeCell ref="A3:G3"/>
    <mergeCell ref="C6:G6"/>
    <mergeCell ref="A9:B9"/>
    <mergeCell ref="A4:G4"/>
  </mergeCells>
  <printOptions horizontalCentered="1"/>
  <pageMargins left="0.25" right="0.25" top="0.75" bottom="0.7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3"/>
  <sheetViews>
    <sheetView showGridLines="0" topLeftCell="A16" workbookViewId="0">
      <selection activeCell="B32" sqref="B32"/>
    </sheetView>
  </sheetViews>
  <sheetFormatPr defaultColWidth="21.5" defaultRowHeight="12.75"/>
  <cols>
    <col min="1" max="1" width="5.83203125" customWidth="1"/>
    <col min="2" max="2" width="70.83203125" customWidth="1"/>
    <col min="3" max="3" width="15.83203125" customWidth="1"/>
    <col min="4" max="4" width="16" customWidth="1"/>
    <col min="5" max="5" width="2.83203125" customWidth="1"/>
    <col min="6" max="6" width="16" customWidth="1"/>
  </cols>
  <sheetData>
    <row r="1" spans="1:25" ht="12.75" customHeight="1">
      <c r="A1" s="95" t="s">
        <v>0</v>
      </c>
      <c r="B1" s="96"/>
      <c r="C1" s="96"/>
      <c r="D1" s="96"/>
      <c r="E1" s="96"/>
      <c r="F1" s="96"/>
      <c r="G1" s="2"/>
      <c r="H1" s="2"/>
      <c r="J1" s="2"/>
      <c r="K1" s="2"/>
      <c r="L1" s="2"/>
      <c r="M1" s="2"/>
      <c r="N1" s="2"/>
      <c r="O1" s="2"/>
      <c r="P1" s="2"/>
      <c r="Q1" s="2"/>
      <c r="R1" s="2"/>
      <c r="S1" s="2"/>
      <c r="T1" s="2"/>
      <c r="U1" s="2"/>
      <c r="V1" s="2"/>
      <c r="W1" s="2"/>
      <c r="X1" s="2"/>
      <c r="Y1" s="2"/>
    </row>
    <row r="2" spans="1:25" ht="12.75" customHeight="1">
      <c r="A2" s="95" t="s">
        <v>51</v>
      </c>
      <c r="B2" s="97"/>
      <c r="C2" s="97"/>
      <c r="D2" s="97"/>
      <c r="E2" s="97"/>
      <c r="F2" s="97"/>
      <c r="G2" s="2"/>
      <c r="H2" s="2"/>
      <c r="J2" s="2"/>
      <c r="K2" s="2"/>
      <c r="L2" s="2"/>
      <c r="M2" s="2"/>
      <c r="N2" s="2"/>
      <c r="O2" s="2"/>
      <c r="P2" s="2"/>
      <c r="Q2" s="2"/>
      <c r="R2" s="2"/>
      <c r="S2" s="2"/>
      <c r="T2" s="2"/>
      <c r="U2" s="2"/>
      <c r="V2" s="2"/>
      <c r="W2" s="2"/>
      <c r="X2" s="2"/>
      <c r="Y2" s="2"/>
    </row>
    <row r="3" spans="1:25" ht="12.75" customHeight="1">
      <c r="A3" s="95" t="s">
        <v>33</v>
      </c>
      <c r="B3" s="97"/>
      <c r="C3" s="97"/>
      <c r="D3" s="97"/>
      <c r="E3" s="97"/>
      <c r="F3" s="97"/>
      <c r="G3" s="2"/>
      <c r="H3" s="2"/>
      <c r="J3" s="2"/>
      <c r="K3" s="2"/>
      <c r="L3" s="2"/>
      <c r="M3" s="2"/>
      <c r="N3" s="2"/>
      <c r="O3" s="2"/>
      <c r="P3" s="2"/>
      <c r="Q3" s="2"/>
      <c r="R3" s="2"/>
      <c r="S3" s="2"/>
      <c r="T3" s="2"/>
      <c r="U3" s="2"/>
      <c r="V3" s="2"/>
      <c r="W3" s="2"/>
      <c r="X3" s="2"/>
      <c r="Y3" s="2"/>
    </row>
    <row r="4" spans="1:25" ht="12.75" customHeight="1">
      <c r="A4" s="2"/>
      <c r="B4" s="2"/>
      <c r="C4" s="2"/>
      <c r="D4" s="2"/>
      <c r="E4" s="2"/>
      <c r="F4" s="2"/>
      <c r="G4" s="2"/>
      <c r="H4" s="2"/>
    </row>
    <row r="5" spans="1:25" ht="12.75" customHeight="1">
      <c r="A5" s="2"/>
      <c r="B5" s="1" t="s">
        <v>52</v>
      </c>
      <c r="C5" s="3"/>
      <c r="D5" s="1" t="s">
        <v>3</v>
      </c>
      <c r="E5" s="3"/>
      <c r="F5" s="23">
        <v>43100</v>
      </c>
      <c r="G5" s="2"/>
      <c r="H5" s="1" t="s">
        <v>52</v>
      </c>
      <c r="I5" s="3"/>
      <c r="J5" s="1" t="s">
        <v>52</v>
      </c>
    </row>
    <row r="6" spans="1:25" ht="12.75" customHeight="1">
      <c r="A6" s="2"/>
      <c r="B6" s="1" t="s">
        <v>52</v>
      </c>
      <c r="C6" s="3"/>
      <c r="D6" s="57">
        <v>2018</v>
      </c>
      <c r="E6" s="3"/>
      <c r="F6" s="7">
        <v>43100</v>
      </c>
      <c r="G6" s="2"/>
      <c r="H6" s="1" t="s">
        <v>52</v>
      </c>
      <c r="I6" s="3"/>
      <c r="J6" s="1" t="s">
        <v>52</v>
      </c>
    </row>
    <row r="7" spans="1:25" ht="15.75" customHeight="1">
      <c r="A7" s="100" t="s">
        <v>53</v>
      </c>
      <c r="B7" s="96"/>
      <c r="C7" s="2"/>
      <c r="D7" s="1" t="s">
        <v>5</v>
      </c>
      <c r="E7" s="2"/>
      <c r="F7" s="2"/>
      <c r="G7" s="2"/>
      <c r="H7" s="2"/>
    </row>
    <row r="8" spans="1:25" ht="15.75" customHeight="1">
      <c r="A8" s="101" t="s">
        <v>54</v>
      </c>
      <c r="B8" s="97"/>
      <c r="C8" s="2"/>
      <c r="D8" s="2"/>
      <c r="E8" s="2"/>
      <c r="F8" s="2"/>
      <c r="G8" s="2"/>
      <c r="H8" s="2"/>
    </row>
    <row r="9" spans="1:25" ht="15.75" customHeight="1">
      <c r="A9" s="2"/>
      <c r="B9" s="10" t="s">
        <v>55</v>
      </c>
      <c r="C9" s="2"/>
      <c r="D9" s="19">
        <v>405</v>
      </c>
      <c r="E9" s="2"/>
      <c r="F9" s="19">
        <v>377</v>
      </c>
      <c r="G9" s="2"/>
      <c r="H9" s="2"/>
    </row>
    <row r="10" spans="1:25" ht="15.75" customHeight="1">
      <c r="A10" s="2"/>
      <c r="B10" s="10" t="s">
        <v>56</v>
      </c>
      <c r="C10" s="2"/>
      <c r="D10" s="20">
        <v>24</v>
      </c>
      <c r="E10" s="2"/>
      <c r="F10" s="20">
        <v>22</v>
      </c>
      <c r="G10" s="2"/>
      <c r="H10" s="2"/>
    </row>
    <row r="11" spans="1:25" ht="15.75" customHeight="1">
      <c r="A11" s="2"/>
      <c r="B11" s="10" t="s">
        <v>57</v>
      </c>
      <c r="C11" s="2"/>
      <c r="D11" s="20">
        <v>224</v>
      </c>
      <c r="E11" s="2"/>
      <c r="F11" s="20">
        <v>235</v>
      </c>
      <c r="G11" s="2"/>
      <c r="H11" s="2"/>
    </row>
    <row r="12" spans="1:25" ht="15.75" customHeight="1">
      <c r="A12" s="2"/>
      <c r="B12" s="10" t="s">
        <v>58</v>
      </c>
      <c r="C12" s="2"/>
      <c r="D12" s="20">
        <v>486</v>
      </c>
      <c r="E12" s="2"/>
      <c r="F12" s="20">
        <v>356</v>
      </c>
      <c r="G12" s="2"/>
      <c r="H12" s="2"/>
    </row>
    <row r="13" spans="1:25" ht="15.75" customHeight="1">
      <c r="A13" s="2"/>
      <c r="B13" s="10" t="s">
        <v>59</v>
      </c>
      <c r="C13" s="2"/>
      <c r="D13" s="20">
        <v>4026</v>
      </c>
      <c r="E13" s="2"/>
      <c r="F13" s="20">
        <v>3988</v>
      </c>
      <c r="G13" s="2"/>
      <c r="H13" s="2"/>
    </row>
    <row r="14" spans="1:25" ht="15.75" customHeight="1">
      <c r="A14" s="2"/>
      <c r="B14" s="10" t="s">
        <v>60</v>
      </c>
      <c r="C14" s="2"/>
      <c r="D14" s="20">
        <v>205</v>
      </c>
      <c r="E14" s="2"/>
      <c r="F14" s="20">
        <v>235</v>
      </c>
      <c r="G14" s="2"/>
      <c r="H14" s="2"/>
    </row>
    <row r="15" spans="1:25" ht="15.75" customHeight="1">
      <c r="A15" s="2"/>
      <c r="B15" s="10" t="s">
        <v>61</v>
      </c>
      <c r="C15" s="2"/>
      <c r="D15" s="21">
        <v>268</v>
      </c>
      <c r="E15" s="2"/>
      <c r="F15" s="21">
        <v>297</v>
      </c>
      <c r="G15" s="2"/>
      <c r="H15" s="2"/>
    </row>
    <row r="16" spans="1:25" ht="15.75" customHeight="1">
      <c r="A16" s="101" t="s">
        <v>62</v>
      </c>
      <c r="B16" s="97"/>
      <c r="C16" s="2"/>
      <c r="D16" s="20">
        <f>SUM(D9:D15)</f>
        <v>5638</v>
      </c>
      <c r="E16" s="2"/>
      <c r="F16" s="20">
        <f>SUM(F9:F15)</f>
        <v>5510</v>
      </c>
      <c r="G16" s="2"/>
      <c r="H16" s="2"/>
    </row>
    <row r="17" spans="1:8" ht="15.75" customHeight="1">
      <c r="A17" s="101" t="s">
        <v>63</v>
      </c>
      <c r="B17" s="97"/>
      <c r="C17" s="2"/>
      <c r="D17" s="20">
        <v>384</v>
      </c>
      <c r="E17" s="2"/>
      <c r="F17" s="20">
        <v>400</v>
      </c>
      <c r="G17" s="2"/>
      <c r="H17" s="2"/>
    </row>
    <row r="18" spans="1:8" ht="15.75" customHeight="1">
      <c r="A18" s="101" t="s">
        <v>64</v>
      </c>
      <c r="B18" s="97"/>
      <c r="C18" s="2"/>
      <c r="D18" s="20">
        <v>416</v>
      </c>
      <c r="E18" s="2"/>
      <c r="F18" s="20">
        <v>393</v>
      </c>
      <c r="G18" s="2"/>
      <c r="H18" s="2"/>
    </row>
    <row r="19" spans="1:8" ht="15.75" customHeight="1">
      <c r="A19" s="101" t="s">
        <v>65</v>
      </c>
      <c r="B19" s="97"/>
      <c r="C19" s="2"/>
      <c r="D19" s="20">
        <v>6549</v>
      </c>
      <c r="E19" s="2"/>
      <c r="F19" s="20">
        <v>6586</v>
      </c>
      <c r="G19" s="2"/>
      <c r="H19" s="2"/>
    </row>
    <row r="20" spans="1:8" ht="15.75" customHeight="1">
      <c r="A20" s="101" t="s">
        <v>66</v>
      </c>
      <c r="B20" s="97"/>
      <c r="C20" s="2"/>
      <c r="D20" s="20">
        <v>2432</v>
      </c>
      <c r="E20" s="2"/>
      <c r="F20" s="20">
        <v>2468</v>
      </c>
      <c r="G20" s="2"/>
      <c r="H20" s="2"/>
    </row>
    <row r="21" spans="1:8" ht="15.75" customHeight="1">
      <c r="A21" s="101" t="s">
        <v>67</v>
      </c>
      <c r="B21" s="97"/>
      <c r="C21" s="2"/>
      <c r="D21" s="21">
        <v>371</v>
      </c>
      <c r="E21" s="2"/>
      <c r="F21" s="21">
        <v>374</v>
      </c>
      <c r="G21" s="2"/>
      <c r="H21" s="2"/>
    </row>
    <row r="22" spans="1:8" ht="15.75" customHeight="1">
      <c r="A22" s="101" t="s">
        <v>68</v>
      </c>
      <c r="B22" s="97"/>
      <c r="C22" s="2"/>
      <c r="D22" s="22">
        <f>SUM(D16:D21)</f>
        <v>15790</v>
      </c>
      <c r="E22" s="2"/>
      <c r="F22" s="22">
        <f>SUM(F16:F21)</f>
        <v>15731</v>
      </c>
      <c r="G22" s="2"/>
      <c r="H22" s="2"/>
    </row>
    <row r="23" spans="1:8" ht="15.75" customHeight="1">
      <c r="A23" s="2"/>
      <c r="B23" s="2"/>
      <c r="C23" s="2"/>
      <c r="D23" s="2"/>
      <c r="E23" s="2"/>
      <c r="F23" s="2"/>
      <c r="G23" s="2"/>
      <c r="H23" s="2"/>
    </row>
    <row r="24" spans="1:8" ht="15.75" customHeight="1">
      <c r="A24" s="100" t="s">
        <v>69</v>
      </c>
      <c r="B24" s="97"/>
      <c r="C24" s="2"/>
      <c r="D24" s="2"/>
      <c r="E24" s="2"/>
      <c r="F24" s="2"/>
      <c r="G24" s="2"/>
      <c r="H24" s="2"/>
    </row>
    <row r="25" spans="1:8" ht="15.75" customHeight="1">
      <c r="A25" s="101" t="s">
        <v>70</v>
      </c>
      <c r="B25" s="97"/>
      <c r="C25" s="2"/>
      <c r="D25" s="2"/>
      <c r="E25" s="2"/>
      <c r="F25" s="2"/>
      <c r="G25" s="2"/>
      <c r="H25" s="2"/>
    </row>
    <row r="26" spans="1:8" ht="15.75" customHeight="1">
      <c r="A26" s="2"/>
      <c r="B26" s="58" t="s">
        <v>71</v>
      </c>
      <c r="C26" s="2"/>
      <c r="D26" s="19">
        <v>237</v>
      </c>
      <c r="E26" s="2"/>
      <c r="F26" s="19">
        <v>177</v>
      </c>
      <c r="G26" s="2"/>
      <c r="H26" s="2"/>
    </row>
    <row r="27" spans="1:8" ht="15.75" customHeight="1">
      <c r="A27" s="2"/>
      <c r="B27" s="10" t="s">
        <v>72</v>
      </c>
      <c r="C27" s="2"/>
      <c r="D27" s="20">
        <v>128</v>
      </c>
      <c r="E27" s="2"/>
      <c r="F27" s="20">
        <v>128</v>
      </c>
      <c r="G27" s="2"/>
      <c r="H27" s="2"/>
    </row>
    <row r="28" spans="1:8" ht="15.75" customHeight="1">
      <c r="A28" s="2"/>
      <c r="B28" s="10" t="s">
        <v>73</v>
      </c>
      <c r="C28" s="2"/>
      <c r="D28" s="20">
        <v>111</v>
      </c>
      <c r="E28" s="2"/>
      <c r="F28" s="20">
        <v>170</v>
      </c>
      <c r="G28" s="2"/>
      <c r="H28" s="2"/>
    </row>
    <row r="29" spans="1:8" ht="15.75" customHeight="1">
      <c r="A29" s="2"/>
      <c r="B29" s="10" t="s">
        <v>74</v>
      </c>
      <c r="C29" s="2"/>
      <c r="D29" s="20">
        <v>386</v>
      </c>
      <c r="E29" s="2"/>
      <c r="F29" s="20">
        <v>161</v>
      </c>
      <c r="G29" s="2"/>
      <c r="H29" s="2"/>
    </row>
    <row r="30" spans="1:8" ht="15.75" customHeight="1">
      <c r="A30" s="2"/>
      <c r="B30" s="10" t="s">
        <v>75</v>
      </c>
      <c r="C30" s="2"/>
      <c r="D30" s="20">
        <v>161</v>
      </c>
      <c r="E30" s="2"/>
      <c r="F30" s="20">
        <v>85</v>
      </c>
      <c r="G30" s="2"/>
      <c r="H30" s="2"/>
    </row>
    <row r="31" spans="1:8" ht="15.75" customHeight="1">
      <c r="A31" s="2"/>
      <c r="B31" s="10" t="s">
        <v>59</v>
      </c>
      <c r="C31" s="2"/>
      <c r="D31" s="20">
        <v>4026</v>
      </c>
      <c r="E31" s="2"/>
      <c r="F31" s="20">
        <v>3988</v>
      </c>
      <c r="G31" s="2"/>
      <c r="H31" s="2"/>
    </row>
    <row r="32" spans="1:8" ht="15.75" customHeight="1">
      <c r="A32" s="2"/>
      <c r="B32" s="94" t="s">
        <v>183</v>
      </c>
      <c r="C32" s="2"/>
      <c r="D32" s="20">
        <v>960</v>
      </c>
      <c r="E32" s="2"/>
      <c r="F32" s="20">
        <v>480</v>
      </c>
      <c r="G32" s="2"/>
      <c r="H32" s="2"/>
    </row>
    <row r="33" spans="1:8" ht="15.75" customHeight="1">
      <c r="A33" s="2"/>
      <c r="B33" s="10" t="s">
        <v>76</v>
      </c>
      <c r="C33" s="2"/>
      <c r="D33" s="20">
        <v>27</v>
      </c>
      <c r="E33" s="2"/>
      <c r="F33" s="20">
        <v>45</v>
      </c>
      <c r="G33" s="2"/>
      <c r="H33" s="2"/>
    </row>
    <row r="34" spans="1:8" ht="15.75" customHeight="1">
      <c r="A34" s="101" t="s">
        <v>77</v>
      </c>
      <c r="B34" s="97"/>
      <c r="C34" s="2"/>
      <c r="D34" s="24">
        <f>SUM(D26:D33)</f>
        <v>6036</v>
      </c>
      <c r="E34" s="2"/>
      <c r="F34" s="24">
        <f>SUM(F26:F33)</f>
        <v>5234</v>
      </c>
      <c r="G34" s="2"/>
      <c r="H34" s="2"/>
    </row>
    <row r="35" spans="1:8" ht="15.75" customHeight="1">
      <c r="A35" s="101" t="s">
        <v>78</v>
      </c>
      <c r="B35" s="97"/>
      <c r="C35" s="2"/>
      <c r="D35" s="20">
        <v>3155</v>
      </c>
      <c r="E35" s="2"/>
      <c r="F35" s="20">
        <v>3727</v>
      </c>
      <c r="G35" s="2"/>
      <c r="H35" s="2"/>
    </row>
    <row r="36" spans="1:8" ht="15.75" customHeight="1">
      <c r="A36" s="101" t="s">
        <v>79</v>
      </c>
      <c r="B36" s="97"/>
      <c r="C36" s="2"/>
      <c r="D36" s="20">
        <v>600</v>
      </c>
      <c r="E36" s="2"/>
      <c r="F36" s="20">
        <v>602</v>
      </c>
      <c r="G36" s="2"/>
      <c r="H36" s="2"/>
    </row>
    <row r="37" spans="1:8" ht="15.75" customHeight="1">
      <c r="A37" s="101" t="s">
        <v>80</v>
      </c>
      <c r="B37" s="97"/>
      <c r="C37" s="2"/>
      <c r="D37" s="20">
        <v>106</v>
      </c>
      <c r="E37" s="2"/>
      <c r="F37" s="20">
        <v>126</v>
      </c>
      <c r="G37" s="2"/>
      <c r="H37" s="2"/>
    </row>
    <row r="38" spans="1:8" ht="15.75" customHeight="1">
      <c r="A38" s="101" t="s">
        <v>81</v>
      </c>
      <c r="B38" s="97"/>
      <c r="C38" s="2"/>
      <c r="D38" s="20">
        <v>168</v>
      </c>
      <c r="E38" s="2"/>
      <c r="F38" s="20">
        <v>162</v>
      </c>
      <c r="G38" s="2"/>
      <c r="H38" s="2"/>
    </row>
    <row r="39" spans="1:8" ht="15.75" customHeight="1">
      <c r="A39" s="101" t="s">
        <v>82</v>
      </c>
      <c r="B39" s="97"/>
      <c r="C39" s="2"/>
      <c r="D39" s="25">
        <f>SUM(D34:D38)</f>
        <v>10065</v>
      </c>
      <c r="E39" s="2"/>
      <c r="F39" s="25">
        <f>SUM(F34:F38)</f>
        <v>9851</v>
      </c>
      <c r="G39" s="2"/>
      <c r="H39" s="2"/>
    </row>
    <row r="40" spans="1:8" ht="15.75" customHeight="1">
      <c r="A40" s="97"/>
      <c r="B40" s="97"/>
      <c r="C40" s="2"/>
      <c r="D40" s="2"/>
      <c r="E40" s="2"/>
      <c r="F40" s="2"/>
      <c r="G40" s="2"/>
      <c r="H40" s="2"/>
    </row>
    <row r="41" spans="1:8" ht="15.75" customHeight="1">
      <c r="A41" s="100" t="s">
        <v>83</v>
      </c>
      <c r="B41" s="97"/>
      <c r="C41" s="2"/>
      <c r="D41" s="2"/>
      <c r="E41" s="2"/>
      <c r="F41" s="2"/>
      <c r="G41" s="2"/>
      <c r="H41" s="2"/>
    </row>
    <row r="42" spans="1:8" ht="15.75" customHeight="1">
      <c r="A42" s="100" t="s">
        <v>84</v>
      </c>
      <c r="B42" s="97"/>
      <c r="C42" s="2"/>
      <c r="D42" s="2"/>
      <c r="E42" s="2"/>
      <c r="F42" s="2"/>
      <c r="G42" s="2"/>
      <c r="H42" s="2"/>
    </row>
    <row r="43" spans="1:8" ht="15.75" customHeight="1">
      <c r="A43" s="101" t="s">
        <v>85</v>
      </c>
      <c r="B43" s="97"/>
      <c r="C43" s="2"/>
      <c r="D43" s="2"/>
      <c r="E43" s="2"/>
      <c r="F43" s="2"/>
      <c r="G43" s="2"/>
      <c r="H43" s="2"/>
    </row>
    <row r="44" spans="1:8" ht="15.75" customHeight="1">
      <c r="A44" s="2"/>
      <c r="B44" s="10" t="s">
        <v>86</v>
      </c>
      <c r="C44" s="2"/>
      <c r="D44" s="20">
        <v>2</v>
      </c>
      <c r="E44" s="2"/>
      <c r="F44" s="20">
        <v>2</v>
      </c>
      <c r="G44" s="2"/>
      <c r="H44" s="2"/>
    </row>
    <row r="45" spans="1:8" ht="15.75" customHeight="1">
      <c r="A45" s="2"/>
      <c r="B45" s="10" t="s">
        <v>87</v>
      </c>
      <c r="C45" s="2"/>
      <c r="D45" s="20">
        <v>2926</v>
      </c>
      <c r="E45" s="2"/>
      <c r="F45" s="20">
        <v>3024</v>
      </c>
      <c r="G45" s="2"/>
      <c r="H45" s="2"/>
    </row>
    <row r="46" spans="1:8" ht="15.75" customHeight="1">
      <c r="A46" s="2"/>
      <c r="B46" s="10" t="s">
        <v>88</v>
      </c>
      <c r="C46" s="2"/>
      <c r="D46" s="20">
        <v>-289</v>
      </c>
      <c r="E46" s="2"/>
      <c r="F46" s="20">
        <v>-247</v>
      </c>
      <c r="G46" s="2"/>
      <c r="H46" s="2"/>
    </row>
    <row r="47" spans="1:8" ht="15.75" customHeight="1">
      <c r="A47" s="2"/>
      <c r="B47" s="58" t="s">
        <v>89</v>
      </c>
      <c r="C47" s="2"/>
      <c r="D47" s="20">
        <v>-1060</v>
      </c>
      <c r="E47" s="2"/>
      <c r="F47" s="20">
        <v>-862</v>
      </c>
      <c r="G47" s="2"/>
      <c r="H47" s="2"/>
    </row>
    <row r="48" spans="1:8" ht="15.75" customHeight="1">
      <c r="A48" s="2"/>
      <c r="B48" s="10" t="s">
        <v>90</v>
      </c>
      <c r="C48" s="2"/>
      <c r="D48" s="21">
        <v>4146</v>
      </c>
      <c r="E48" s="2"/>
      <c r="F48" s="21">
        <v>3963</v>
      </c>
      <c r="G48" s="2"/>
      <c r="H48" s="2"/>
    </row>
    <row r="49" spans="1:8" ht="15.75" customHeight="1">
      <c r="A49" s="101" t="s">
        <v>91</v>
      </c>
      <c r="B49" s="97"/>
      <c r="C49" s="2"/>
      <c r="D49" s="20">
        <f>SUM(D44:D48)</f>
        <v>5725</v>
      </c>
      <c r="E49" s="2"/>
      <c r="F49" s="20">
        <f>SUM(F44:F48)</f>
        <v>5880</v>
      </c>
      <c r="G49" s="2"/>
      <c r="H49" s="2"/>
    </row>
    <row r="50" spans="1:8" ht="15.75" customHeight="1">
      <c r="A50" s="101" t="s">
        <v>92</v>
      </c>
      <c r="B50" s="97"/>
      <c r="C50" s="2"/>
      <c r="D50" s="26">
        <f>D49+D39</f>
        <v>15790</v>
      </c>
      <c r="E50" s="2"/>
      <c r="F50" s="26">
        <f>F49+F39</f>
        <v>15731</v>
      </c>
      <c r="G50" s="2"/>
      <c r="H50" s="2"/>
    </row>
    <row r="51" spans="1:8" ht="18.75" customHeight="1"/>
    <row r="52" spans="1:8" ht="18.75" customHeight="1"/>
    <row r="53" spans="1:8" ht="18.75" customHeight="1"/>
    <row r="54" spans="1:8" ht="18.75" customHeight="1"/>
    <row r="55" spans="1:8" ht="18.75" customHeight="1"/>
    <row r="56" spans="1:8" ht="18.75" customHeight="1"/>
    <row r="57" spans="1:8" ht="18.75" customHeight="1"/>
    <row r="58" spans="1:8" ht="18.75" customHeight="1"/>
    <row r="59" spans="1:8" ht="18.75" customHeight="1"/>
    <row r="60" spans="1:8" ht="18.75" customHeight="1"/>
    <row r="61" spans="1:8" ht="18.75" customHeight="1"/>
    <row r="62" spans="1:8" ht="18.75" customHeight="1"/>
    <row r="63" spans="1:8" ht="18.75" customHeight="1"/>
    <row r="64" spans="1: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sheetData>
  <mergeCells count="26">
    <mergeCell ref="A1:F1"/>
    <mergeCell ref="A2:F2"/>
    <mergeCell ref="A3:F3"/>
    <mergeCell ref="A7:B7"/>
    <mergeCell ref="A8:B8"/>
    <mergeCell ref="A16:B16"/>
    <mergeCell ref="A17:B17"/>
    <mergeCell ref="A18:B18"/>
    <mergeCell ref="A19:B19"/>
    <mergeCell ref="A20:B20"/>
    <mergeCell ref="A21:B21"/>
    <mergeCell ref="A22:B22"/>
    <mergeCell ref="A24:B24"/>
    <mergeCell ref="A25:B25"/>
    <mergeCell ref="A34:B34"/>
    <mergeCell ref="A35:B35"/>
    <mergeCell ref="A36:B36"/>
    <mergeCell ref="A37:B37"/>
    <mergeCell ref="A38:B38"/>
    <mergeCell ref="A39:B39"/>
    <mergeCell ref="A50:B50"/>
    <mergeCell ref="A40:B40"/>
    <mergeCell ref="A41:B41"/>
    <mergeCell ref="A42:B42"/>
    <mergeCell ref="A43:B43"/>
    <mergeCell ref="A49:B49"/>
  </mergeCells>
  <pageMargins left="0.25" right="0.25" top="0.75" bottom="0.75" header="0.3" footer="0.3"/>
  <pageSetup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2"/>
  <sheetViews>
    <sheetView showGridLines="0" zoomScaleNormal="100" workbookViewId="0">
      <selection activeCell="A32" sqref="A32:G32"/>
    </sheetView>
  </sheetViews>
  <sheetFormatPr defaultColWidth="21.5" defaultRowHeight="12.75"/>
  <cols>
    <col min="1" max="1" width="77.6640625" style="33" customWidth="1"/>
    <col min="2" max="2" width="2.83203125" style="33" customWidth="1"/>
    <col min="3" max="3" width="16.83203125" style="33" customWidth="1"/>
    <col min="4" max="4" width="2.83203125" style="33" customWidth="1"/>
    <col min="5" max="5" width="16.83203125" style="33" customWidth="1"/>
    <col min="6" max="6" width="2.83203125" style="33" customWidth="1"/>
    <col min="7" max="7" width="16.83203125" style="33" customWidth="1"/>
    <col min="8" max="16384" width="21.5" style="33"/>
  </cols>
  <sheetData>
    <row r="1" spans="1:22" ht="12.75" customHeight="1">
      <c r="A1" s="95" t="s">
        <v>0</v>
      </c>
      <c r="B1" s="101"/>
      <c r="C1" s="101"/>
      <c r="D1" s="101"/>
      <c r="E1" s="101"/>
      <c r="F1" s="101"/>
      <c r="G1" s="101"/>
      <c r="H1" s="30"/>
      <c r="I1" s="30"/>
      <c r="J1" s="30"/>
      <c r="K1" s="30"/>
      <c r="L1" s="30"/>
      <c r="M1" s="30"/>
      <c r="N1" s="30"/>
      <c r="O1" s="30"/>
      <c r="P1" s="30"/>
      <c r="Q1" s="30"/>
      <c r="R1" s="30"/>
      <c r="S1" s="30"/>
      <c r="T1" s="30"/>
      <c r="U1" s="30"/>
      <c r="V1" s="30"/>
    </row>
    <row r="2" spans="1:22" ht="12.75" customHeight="1">
      <c r="A2" s="95" t="s">
        <v>141</v>
      </c>
      <c r="B2" s="97"/>
      <c r="C2" s="97"/>
      <c r="D2" s="97"/>
      <c r="E2" s="97"/>
      <c r="F2" s="97"/>
      <c r="G2" s="97"/>
      <c r="H2" s="30"/>
      <c r="I2" s="30"/>
      <c r="J2" s="30"/>
      <c r="K2" s="30"/>
      <c r="L2" s="30"/>
      <c r="M2" s="30"/>
      <c r="N2" s="30"/>
      <c r="O2" s="30"/>
      <c r="P2" s="30"/>
      <c r="Q2" s="30"/>
      <c r="R2" s="30"/>
      <c r="S2" s="30"/>
      <c r="T2" s="30"/>
      <c r="U2" s="30"/>
      <c r="V2" s="30"/>
    </row>
    <row r="3" spans="1:22" ht="12.75" customHeight="1">
      <c r="A3" s="95" t="s">
        <v>93</v>
      </c>
      <c r="B3" s="97"/>
      <c r="C3" s="97"/>
      <c r="D3" s="97"/>
      <c r="E3" s="97"/>
      <c r="F3" s="97"/>
      <c r="G3" s="97"/>
      <c r="H3" s="30"/>
      <c r="I3" s="30"/>
      <c r="J3" s="30"/>
      <c r="K3" s="30"/>
      <c r="L3" s="30"/>
      <c r="M3" s="30"/>
      <c r="N3" s="30"/>
      <c r="O3" s="30"/>
      <c r="P3" s="30"/>
      <c r="Q3" s="30"/>
      <c r="R3" s="30"/>
      <c r="S3" s="30"/>
      <c r="T3" s="30"/>
      <c r="U3" s="30"/>
      <c r="V3" s="30"/>
    </row>
    <row r="4" spans="1:22" ht="12.75" customHeight="1">
      <c r="A4" s="95" t="s">
        <v>1</v>
      </c>
      <c r="B4" s="97"/>
      <c r="C4" s="97"/>
      <c r="D4" s="97"/>
      <c r="E4" s="97"/>
      <c r="F4" s="97"/>
      <c r="G4" s="97"/>
      <c r="H4" s="30"/>
      <c r="I4" s="30"/>
      <c r="J4" s="30"/>
      <c r="K4" s="30"/>
      <c r="L4" s="30"/>
      <c r="M4" s="30"/>
      <c r="N4" s="30"/>
      <c r="O4" s="30"/>
      <c r="P4" s="30"/>
      <c r="Q4" s="30"/>
      <c r="R4" s="30"/>
      <c r="S4" s="30"/>
      <c r="T4" s="30"/>
      <c r="U4" s="30"/>
      <c r="V4" s="30"/>
    </row>
    <row r="5" spans="1:22" ht="12.75" customHeight="1">
      <c r="A5" s="95" t="s">
        <v>5</v>
      </c>
      <c r="B5" s="97"/>
      <c r="C5" s="97"/>
      <c r="D5" s="97"/>
      <c r="E5" s="97"/>
      <c r="F5" s="97"/>
      <c r="G5" s="97"/>
      <c r="H5" s="30"/>
      <c r="I5" s="30"/>
      <c r="J5" s="30"/>
      <c r="K5" s="30"/>
      <c r="L5" s="30"/>
      <c r="M5" s="30"/>
      <c r="N5" s="30"/>
      <c r="O5" s="30"/>
      <c r="P5" s="30"/>
      <c r="Q5" s="30"/>
      <c r="R5" s="30"/>
      <c r="S5" s="30"/>
      <c r="T5" s="30"/>
      <c r="U5" s="30"/>
      <c r="V5" s="30"/>
    </row>
    <row r="6" spans="1:22" ht="12.75" customHeight="1">
      <c r="A6" s="30"/>
      <c r="B6" s="30"/>
      <c r="C6" s="30"/>
      <c r="D6" s="30"/>
      <c r="E6" s="30"/>
      <c r="F6" s="30"/>
      <c r="G6" s="30"/>
    </row>
    <row r="7" spans="1:22" ht="12.75" customHeight="1">
      <c r="A7" s="30"/>
      <c r="B7" s="30"/>
      <c r="C7" s="30"/>
      <c r="D7" s="30"/>
      <c r="E7" s="30"/>
      <c r="F7" s="30"/>
      <c r="G7" s="30"/>
    </row>
    <row r="8" spans="1:22" ht="12.75" customHeight="1">
      <c r="A8" s="30"/>
      <c r="B8" s="30"/>
      <c r="C8" s="98" t="s">
        <v>94</v>
      </c>
      <c r="D8" s="108"/>
      <c r="E8" s="108"/>
      <c r="F8" s="108"/>
      <c r="G8" s="108"/>
    </row>
    <row r="9" spans="1:22" ht="12.75" customHeight="1">
      <c r="A9" s="30"/>
      <c r="B9" s="30"/>
      <c r="C9" s="5" t="s">
        <v>3</v>
      </c>
      <c r="D9" s="18"/>
      <c r="E9" s="6">
        <v>43100</v>
      </c>
      <c r="F9" s="18"/>
      <c r="G9" s="6">
        <v>42825</v>
      </c>
    </row>
    <row r="10" spans="1:22" ht="12.75" customHeight="1">
      <c r="A10" s="30"/>
      <c r="B10" s="30"/>
      <c r="C10" s="57">
        <v>2018</v>
      </c>
      <c r="D10" s="31"/>
      <c r="E10" s="7">
        <v>43100</v>
      </c>
      <c r="F10" s="31"/>
      <c r="G10" s="7">
        <v>42825</v>
      </c>
    </row>
    <row r="11" spans="1:22" ht="15" customHeight="1">
      <c r="A11" s="32" t="s">
        <v>138</v>
      </c>
      <c r="B11" s="30"/>
      <c r="C11" s="35">
        <f>'Income Statement'!B38</f>
        <v>177</v>
      </c>
      <c r="D11" s="30"/>
      <c r="E11" s="35">
        <f>'Income Statement'!D38</f>
        <v>246</v>
      </c>
      <c r="F11" s="30"/>
      <c r="G11" s="35">
        <f>'Income Statement'!F38</f>
        <v>168</v>
      </c>
    </row>
    <row r="12" spans="1:22" ht="15" customHeight="1">
      <c r="A12" s="33" t="s">
        <v>167</v>
      </c>
      <c r="B12" s="30"/>
      <c r="C12" s="30"/>
      <c r="D12" s="30"/>
      <c r="E12" s="30"/>
      <c r="F12" s="30"/>
      <c r="G12" s="30"/>
    </row>
    <row r="13" spans="1:22" ht="15" customHeight="1">
      <c r="A13" s="64" t="s">
        <v>173</v>
      </c>
      <c r="B13" s="30"/>
      <c r="C13" s="36">
        <v>28</v>
      </c>
      <c r="D13" s="30"/>
      <c r="E13" s="36">
        <v>25</v>
      </c>
      <c r="F13" s="30"/>
      <c r="G13" s="36">
        <v>23</v>
      </c>
    </row>
    <row r="14" spans="1:22" ht="15" customHeight="1">
      <c r="A14" s="64" t="s">
        <v>174</v>
      </c>
      <c r="B14" s="30"/>
      <c r="C14" s="36">
        <v>10</v>
      </c>
      <c r="D14" s="30"/>
      <c r="E14" s="36">
        <v>24</v>
      </c>
      <c r="F14" s="30"/>
      <c r="G14" s="36">
        <v>6</v>
      </c>
    </row>
    <row r="15" spans="1:22" ht="15" customHeight="1">
      <c r="A15" s="64" t="s">
        <v>175</v>
      </c>
      <c r="B15" s="30"/>
      <c r="C15" s="36">
        <v>2</v>
      </c>
      <c r="D15" s="30"/>
      <c r="E15" s="36">
        <v>2</v>
      </c>
      <c r="F15" s="30"/>
      <c r="G15" s="36">
        <v>0</v>
      </c>
    </row>
    <row r="16" spans="1:22" ht="15" customHeight="1">
      <c r="A16" s="64" t="s">
        <v>176</v>
      </c>
      <c r="B16" s="30"/>
      <c r="C16" s="37">
        <f>SUM(C13:C15)</f>
        <v>40</v>
      </c>
      <c r="D16" s="30"/>
      <c r="E16" s="37">
        <f>SUM(E13:E15)</f>
        <v>51</v>
      </c>
      <c r="F16" s="30"/>
      <c r="G16" s="37">
        <f>SUM(G13:G15)</f>
        <v>29</v>
      </c>
    </row>
    <row r="17" spans="1:22" ht="15" customHeight="1">
      <c r="A17" s="64" t="s">
        <v>177</v>
      </c>
      <c r="B17" s="30"/>
      <c r="C17" s="36">
        <v>-8</v>
      </c>
      <c r="D17" s="30"/>
      <c r="E17" s="36">
        <v>-21</v>
      </c>
      <c r="F17" s="30"/>
      <c r="G17" s="36">
        <f>-35-G19</f>
        <v>-12</v>
      </c>
    </row>
    <row r="18" spans="1:22" ht="15" customHeight="1">
      <c r="A18" s="65" t="s">
        <v>172</v>
      </c>
      <c r="B18" s="30"/>
      <c r="C18" s="36">
        <v>5</v>
      </c>
      <c r="D18" s="4"/>
      <c r="E18" s="36">
        <v>-89</v>
      </c>
      <c r="F18" s="30"/>
      <c r="G18" s="36">
        <v>0</v>
      </c>
    </row>
    <row r="19" spans="1:22" ht="15" customHeight="1">
      <c r="A19" s="64" t="s">
        <v>171</v>
      </c>
      <c r="B19" s="30"/>
      <c r="C19" s="38">
        <v>-5</v>
      </c>
      <c r="D19" s="4"/>
      <c r="E19" s="38">
        <v>-10</v>
      </c>
      <c r="F19" s="30"/>
      <c r="G19" s="38">
        <v>-23</v>
      </c>
    </row>
    <row r="20" spans="1:22" ht="15" customHeight="1">
      <c r="A20" s="64" t="s">
        <v>170</v>
      </c>
      <c r="B20" s="30"/>
      <c r="C20" s="36">
        <f>SUM(C16:C19)</f>
        <v>32</v>
      </c>
      <c r="D20" s="30"/>
      <c r="E20" s="36">
        <f>SUM(E16:E19)</f>
        <v>-69</v>
      </c>
      <c r="F20" s="30"/>
      <c r="G20" s="36">
        <f>SUM(G16:G19)</f>
        <v>-6</v>
      </c>
    </row>
    <row r="21" spans="1:22" ht="15" customHeight="1" thickBot="1">
      <c r="A21" s="32" t="s">
        <v>95</v>
      </c>
      <c r="B21" s="30"/>
      <c r="C21" s="39">
        <f>C20+C11</f>
        <v>209</v>
      </c>
      <c r="D21" s="30"/>
      <c r="E21" s="40">
        <f>E20+E11</f>
        <v>177</v>
      </c>
      <c r="F21" s="30"/>
      <c r="G21" s="40">
        <f>G20+G11</f>
        <v>162</v>
      </c>
    </row>
    <row r="22" spans="1:22" ht="15" customHeight="1" thickTop="1">
      <c r="A22" s="32" t="s">
        <v>139</v>
      </c>
      <c r="B22" s="30"/>
      <c r="C22" s="41">
        <f>'Income Statement'!B42</f>
        <v>1.0473372781065089</v>
      </c>
      <c r="D22" s="30"/>
      <c r="E22" s="41">
        <v>1.4496169711</v>
      </c>
      <c r="F22" s="30"/>
      <c r="G22" s="41">
        <v>0.98707403059999999</v>
      </c>
    </row>
    <row r="23" spans="1:22" ht="15" customHeight="1">
      <c r="A23" s="64" t="s">
        <v>169</v>
      </c>
      <c r="B23" s="30"/>
      <c r="C23" s="48">
        <f>C20/C26-0.002</f>
        <v>0.1873491124260355</v>
      </c>
      <c r="D23" s="30"/>
      <c r="E23" s="42">
        <v>-0.41</v>
      </c>
      <c r="F23" s="30"/>
      <c r="G23" s="42">
        <f>G20/G26</f>
        <v>-3.5252643948296122E-2</v>
      </c>
    </row>
    <row r="24" spans="1:22" ht="15" customHeight="1" thickBot="1">
      <c r="A24" s="32" t="s">
        <v>96</v>
      </c>
      <c r="B24" s="30"/>
      <c r="C24" s="43">
        <f>+C21/C26</f>
        <v>1.2366863905325445</v>
      </c>
      <c r="D24" s="30"/>
      <c r="E24" s="43">
        <f>SUM(E22:E23)</f>
        <v>1.0396169711000001</v>
      </c>
      <c r="F24" s="30"/>
      <c r="G24" s="43">
        <f>SUM(G22:G23)</f>
        <v>0.9518213866517039</v>
      </c>
    </row>
    <row r="25" spans="1:22" ht="10.15" customHeight="1" thickTop="1">
      <c r="B25" s="30"/>
      <c r="C25" s="30"/>
      <c r="D25" s="30"/>
      <c r="E25" s="30"/>
      <c r="F25" s="30"/>
      <c r="G25" s="30"/>
    </row>
    <row r="26" spans="1:22" ht="25.5">
      <c r="A26" s="62" t="s">
        <v>168</v>
      </c>
      <c r="B26" s="30"/>
      <c r="C26" s="44">
        <v>169</v>
      </c>
      <c r="D26" s="30"/>
      <c r="E26" s="44">
        <v>169.7</v>
      </c>
      <c r="F26" s="30"/>
      <c r="G26" s="45">
        <v>170.2</v>
      </c>
      <c r="H26" s="30"/>
      <c r="I26" s="30"/>
      <c r="J26" s="30"/>
      <c r="K26" s="30"/>
      <c r="L26" s="30"/>
      <c r="M26" s="30"/>
      <c r="N26" s="30"/>
      <c r="O26" s="30"/>
      <c r="P26" s="30"/>
      <c r="Q26" s="30"/>
      <c r="R26" s="30"/>
      <c r="S26" s="30"/>
      <c r="T26" s="30"/>
      <c r="U26" s="30"/>
      <c r="V26" s="30"/>
    </row>
    <row r="27" spans="1:22" ht="18.75" customHeight="1">
      <c r="A27" s="30"/>
      <c r="B27" s="30"/>
      <c r="C27" s="30"/>
      <c r="D27" s="30"/>
      <c r="E27" s="30"/>
      <c r="F27" s="30"/>
      <c r="G27" s="30"/>
    </row>
    <row r="28" spans="1:22" ht="32.450000000000003" customHeight="1">
      <c r="A28" s="106" t="s">
        <v>97</v>
      </c>
      <c r="B28" s="106"/>
      <c r="C28" s="106"/>
      <c r="D28" s="106"/>
      <c r="E28" s="106"/>
      <c r="F28" s="106"/>
      <c r="G28" s="106"/>
      <c r="H28" s="30"/>
      <c r="I28" s="30"/>
      <c r="J28" s="30"/>
      <c r="K28" s="30"/>
      <c r="L28" s="30"/>
      <c r="M28" s="30"/>
      <c r="N28" s="30"/>
      <c r="O28" s="30"/>
      <c r="P28" s="30"/>
      <c r="Q28" s="30"/>
      <c r="R28" s="30"/>
      <c r="S28" s="30"/>
      <c r="T28" s="30"/>
      <c r="U28" s="30"/>
      <c r="V28" s="30"/>
    </row>
    <row r="29" spans="1:22" ht="9.6" customHeight="1">
      <c r="A29" s="107"/>
      <c r="B29" s="107"/>
      <c r="C29" s="107"/>
      <c r="D29" s="107"/>
      <c r="E29" s="107"/>
      <c r="F29" s="107"/>
      <c r="G29" s="107"/>
      <c r="H29" s="30"/>
      <c r="I29" s="30"/>
      <c r="J29" s="30"/>
      <c r="K29" s="30"/>
      <c r="L29" s="30"/>
      <c r="M29" s="30"/>
      <c r="N29" s="30"/>
      <c r="O29" s="30"/>
      <c r="P29" s="30"/>
      <c r="Q29" s="30"/>
      <c r="R29" s="30"/>
      <c r="S29" s="30"/>
      <c r="T29" s="30"/>
      <c r="U29" s="30"/>
      <c r="V29" s="30"/>
    </row>
    <row r="30" spans="1:22" ht="89.25" customHeight="1">
      <c r="A30" s="105" t="s">
        <v>178</v>
      </c>
      <c r="B30" s="104"/>
      <c r="C30" s="104"/>
      <c r="D30" s="104"/>
      <c r="E30" s="104"/>
      <c r="F30" s="104"/>
      <c r="G30" s="104"/>
      <c r="H30" s="30"/>
      <c r="I30" s="30"/>
      <c r="J30" s="30"/>
      <c r="K30" s="30"/>
      <c r="L30" s="30"/>
      <c r="M30" s="30"/>
      <c r="N30" s="30"/>
      <c r="O30" s="30"/>
      <c r="P30" s="30"/>
      <c r="Q30" s="30"/>
      <c r="R30" s="30"/>
      <c r="S30" s="30"/>
      <c r="T30" s="30"/>
      <c r="U30" s="30"/>
      <c r="V30" s="30"/>
    </row>
    <row r="31" spans="1:22" ht="9.6" customHeight="1">
      <c r="A31" s="107"/>
      <c r="B31" s="107"/>
      <c r="C31" s="107"/>
      <c r="D31" s="107"/>
      <c r="E31" s="107"/>
      <c r="F31" s="107"/>
      <c r="G31" s="107"/>
      <c r="H31" s="30"/>
      <c r="I31" s="30"/>
      <c r="J31" s="30"/>
      <c r="K31" s="30"/>
      <c r="L31" s="30"/>
      <c r="M31" s="30"/>
      <c r="N31" s="30"/>
      <c r="O31" s="30"/>
      <c r="P31" s="30"/>
      <c r="Q31" s="30"/>
      <c r="R31" s="30"/>
      <c r="S31" s="30"/>
      <c r="T31" s="30"/>
      <c r="U31" s="30"/>
      <c r="V31" s="30"/>
    </row>
    <row r="32" spans="1:22" ht="25.5" customHeight="1">
      <c r="A32" s="106" t="s">
        <v>193</v>
      </c>
      <c r="B32" s="107"/>
      <c r="C32" s="107"/>
      <c r="D32" s="107"/>
      <c r="E32" s="107"/>
      <c r="F32" s="107"/>
      <c r="G32" s="107"/>
      <c r="H32" s="30"/>
      <c r="I32" s="30"/>
      <c r="J32" s="30"/>
      <c r="K32" s="30"/>
      <c r="L32" s="30"/>
      <c r="M32" s="30"/>
      <c r="N32" s="30"/>
      <c r="O32" s="30"/>
      <c r="P32" s="30"/>
      <c r="Q32" s="30"/>
      <c r="R32" s="30"/>
      <c r="S32" s="30"/>
      <c r="T32" s="30"/>
      <c r="U32" s="30"/>
      <c r="V32" s="30"/>
    </row>
    <row r="33" spans="1:22" ht="9.6" customHeight="1">
      <c r="A33" s="107"/>
      <c r="B33" s="107"/>
      <c r="C33" s="107"/>
      <c r="D33" s="107"/>
      <c r="E33" s="107"/>
      <c r="F33" s="107"/>
      <c r="G33" s="107"/>
      <c r="H33" s="30"/>
      <c r="I33" s="30"/>
      <c r="J33" s="30"/>
      <c r="K33" s="30"/>
      <c r="L33" s="30"/>
      <c r="M33" s="30"/>
      <c r="N33" s="30"/>
      <c r="O33" s="30"/>
      <c r="P33" s="30"/>
      <c r="Q33" s="30"/>
      <c r="R33" s="30"/>
      <c r="S33" s="30"/>
      <c r="T33" s="30"/>
      <c r="U33" s="30"/>
      <c r="V33" s="30"/>
    </row>
    <row r="34" spans="1:22" ht="39" customHeight="1">
      <c r="A34" s="105" t="s">
        <v>149</v>
      </c>
      <c r="B34" s="105"/>
      <c r="C34" s="105"/>
      <c r="D34" s="105"/>
      <c r="E34" s="105"/>
      <c r="F34" s="105"/>
      <c r="G34" s="105"/>
      <c r="H34" s="30"/>
      <c r="I34" s="30"/>
      <c r="J34" s="30"/>
      <c r="K34" s="30"/>
      <c r="L34" s="30"/>
      <c r="M34" s="30"/>
      <c r="N34" s="30"/>
      <c r="O34" s="30"/>
      <c r="P34" s="30"/>
      <c r="Q34" s="30"/>
      <c r="R34" s="30"/>
      <c r="S34" s="30"/>
      <c r="T34" s="30"/>
      <c r="U34" s="30"/>
      <c r="V34" s="30"/>
    </row>
    <row r="35" spans="1:22" ht="9.6" customHeight="1">
      <c r="A35" s="104"/>
      <c r="B35" s="104"/>
      <c r="C35" s="104"/>
      <c r="D35" s="104"/>
      <c r="E35" s="104"/>
      <c r="F35" s="104"/>
      <c r="G35" s="104"/>
      <c r="H35" s="30"/>
      <c r="I35" s="30"/>
      <c r="J35" s="30"/>
      <c r="K35" s="30"/>
      <c r="L35" s="30"/>
      <c r="M35" s="30"/>
      <c r="N35" s="30"/>
      <c r="O35" s="30"/>
      <c r="P35" s="30"/>
      <c r="Q35" s="30"/>
      <c r="R35" s="30"/>
      <c r="S35" s="30"/>
      <c r="T35" s="30"/>
      <c r="U35" s="30"/>
      <c r="V35" s="30"/>
    </row>
    <row r="36" spans="1:22" ht="73.900000000000006" customHeight="1">
      <c r="A36" s="105" t="s">
        <v>181</v>
      </c>
      <c r="B36" s="105"/>
      <c r="C36" s="105"/>
      <c r="D36" s="105"/>
      <c r="E36" s="105"/>
      <c r="F36" s="105"/>
      <c r="G36" s="105"/>
      <c r="H36" s="30"/>
      <c r="I36" s="30"/>
      <c r="J36" s="30"/>
      <c r="K36" s="30"/>
      <c r="L36" s="30"/>
      <c r="M36" s="30"/>
      <c r="N36" s="30"/>
      <c r="O36" s="30"/>
      <c r="P36" s="30"/>
      <c r="Q36" s="30"/>
      <c r="R36" s="30"/>
      <c r="S36" s="30"/>
      <c r="T36" s="30"/>
      <c r="U36" s="30"/>
      <c r="V36" s="30"/>
    </row>
    <row r="37" spans="1:22" ht="9.6" customHeight="1">
      <c r="A37" s="104"/>
      <c r="B37" s="104"/>
      <c r="C37" s="104"/>
      <c r="D37" s="104"/>
      <c r="E37" s="104"/>
      <c r="F37" s="104"/>
      <c r="G37" s="104"/>
      <c r="H37" s="30"/>
      <c r="I37" s="30"/>
      <c r="J37" s="30"/>
      <c r="K37" s="30"/>
      <c r="L37" s="30"/>
      <c r="M37" s="30"/>
      <c r="N37" s="30"/>
      <c r="O37" s="30"/>
      <c r="P37" s="30"/>
      <c r="Q37" s="30"/>
      <c r="R37" s="30"/>
      <c r="S37" s="30"/>
      <c r="T37" s="30"/>
      <c r="U37" s="30"/>
      <c r="V37" s="30"/>
    </row>
    <row r="38" spans="1:22" ht="64.5" customHeight="1">
      <c r="A38" s="105" t="s">
        <v>182</v>
      </c>
      <c r="B38" s="105"/>
      <c r="C38" s="105"/>
      <c r="D38" s="105"/>
      <c r="E38" s="105"/>
      <c r="F38" s="105"/>
      <c r="G38" s="105"/>
      <c r="H38" s="30"/>
      <c r="I38" s="30"/>
      <c r="J38" s="30"/>
      <c r="K38" s="30"/>
      <c r="L38" s="30"/>
      <c r="M38" s="30"/>
      <c r="N38" s="30"/>
      <c r="O38" s="30"/>
      <c r="P38" s="30"/>
      <c r="Q38" s="30"/>
      <c r="R38" s="30"/>
      <c r="S38" s="30"/>
      <c r="T38" s="30"/>
      <c r="U38" s="30"/>
      <c r="V38" s="30"/>
    </row>
    <row r="39" spans="1:22" ht="18.75" customHeight="1">
      <c r="A39" s="68"/>
      <c r="B39" s="68"/>
      <c r="C39" s="68"/>
      <c r="D39" s="68"/>
      <c r="E39" s="68"/>
      <c r="F39" s="68"/>
      <c r="G39" s="68"/>
    </row>
    <row r="40" spans="1:22" ht="56.25" customHeight="1">
      <c r="A40" s="97"/>
      <c r="B40" s="101"/>
      <c r="C40" s="101"/>
      <c r="D40" s="101"/>
      <c r="E40" s="101"/>
      <c r="F40" s="101"/>
      <c r="G40" s="101"/>
    </row>
    <row r="41" spans="1:22" ht="18.75" customHeight="1"/>
    <row r="42" spans="1:22" ht="18.75" customHeight="1">
      <c r="A42" s="102"/>
      <c r="B42" s="103"/>
      <c r="C42" s="103"/>
      <c r="D42" s="103"/>
      <c r="E42" s="103"/>
      <c r="F42" s="103"/>
      <c r="G42" s="103"/>
    </row>
    <row r="43" spans="1:22" ht="18.75" customHeight="1"/>
    <row r="44" spans="1:22" ht="18.75" customHeight="1"/>
    <row r="45" spans="1:22" ht="18.75" customHeight="1"/>
    <row r="46" spans="1:22" ht="18.75" customHeight="1"/>
    <row r="47" spans="1:22" ht="18.75" customHeight="1"/>
    <row r="48" spans="1:22"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sheetData>
  <mergeCells count="19">
    <mergeCell ref="A1:G1"/>
    <mergeCell ref="A2:G2"/>
    <mergeCell ref="A3:G3"/>
    <mergeCell ref="A4:G4"/>
    <mergeCell ref="A5:G5"/>
    <mergeCell ref="A34:G34"/>
    <mergeCell ref="A32:G32"/>
    <mergeCell ref="A33:G33"/>
    <mergeCell ref="C8:G8"/>
    <mergeCell ref="A28:G28"/>
    <mergeCell ref="A29:G29"/>
    <mergeCell ref="A30:G30"/>
    <mergeCell ref="A31:G31"/>
    <mergeCell ref="A42:G42"/>
    <mergeCell ref="A35:G35"/>
    <mergeCell ref="A36:G36"/>
    <mergeCell ref="A37:G37"/>
    <mergeCell ref="A38:G38"/>
    <mergeCell ref="A40:G40"/>
  </mergeCells>
  <printOptions horizontalCentered="1"/>
  <pageMargins left="0.25" right="0.25"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showGridLines="0" topLeftCell="A7" zoomScaleNormal="100" workbookViewId="0">
      <selection activeCell="A27" sqref="A27:G27"/>
    </sheetView>
  </sheetViews>
  <sheetFormatPr defaultColWidth="21.5" defaultRowHeight="12.75"/>
  <cols>
    <col min="1" max="1" width="74.83203125" style="33" customWidth="1"/>
    <col min="2" max="2" width="2.83203125" style="33" customWidth="1"/>
    <col min="3" max="3" width="16.83203125" style="33" customWidth="1"/>
    <col min="4" max="4" width="2.83203125" style="33" customWidth="1"/>
    <col min="5" max="5" width="16.83203125" style="33" customWidth="1"/>
    <col min="6" max="6" width="2.83203125" style="33" customWidth="1"/>
    <col min="7" max="7" width="16.83203125" style="33" customWidth="1"/>
    <col min="8" max="16384" width="21.5" style="33"/>
  </cols>
  <sheetData>
    <row r="1" spans="1:22" ht="12.75" customHeight="1">
      <c r="A1" s="95" t="s">
        <v>0</v>
      </c>
      <c r="B1" s="101"/>
      <c r="C1" s="101"/>
      <c r="D1" s="101"/>
      <c r="E1" s="101"/>
      <c r="F1" s="101"/>
      <c r="G1" s="101"/>
      <c r="H1" s="30"/>
      <c r="I1" s="30"/>
      <c r="J1" s="30"/>
      <c r="K1" s="30"/>
      <c r="L1" s="30"/>
      <c r="M1" s="30"/>
      <c r="N1" s="30"/>
      <c r="O1" s="30"/>
      <c r="P1" s="30"/>
      <c r="Q1" s="30"/>
      <c r="R1" s="30"/>
      <c r="S1" s="30"/>
      <c r="T1" s="30"/>
      <c r="U1" s="30"/>
      <c r="V1" s="30"/>
    </row>
    <row r="2" spans="1:22" ht="12.75" customHeight="1">
      <c r="A2" s="95" t="s">
        <v>141</v>
      </c>
      <c r="B2" s="101"/>
      <c r="C2" s="101"/>
      <c r="D2" s="101"/>
      <c r="E2" s="101"/>
      <c r="F2" s="101"/>
      <c r="G2" s="101"/>
      <c r="H2" s="30"/>
      <c r="I2" s="30"/>
      <c r="J2" s="30"/>
      <c r="K2" s="30"/>
      <c r="L2" s="30"/>
      <c r="M2" s="30"/>
      <c r="N2" s="30"/>
      <c r="O2" s="30"/>
      <c r="P2" s="30"/>
      <c r="Q2" s="30"/>
      <c r="R2" s="30"/>
      <c r="S2" s="30"/>
      <c r="T2" s="30"/>
      <c r="U2" s="30"/>
      <c r="V2" s="30"/>
    </row>
    <row r="3" spans="1:22" ht="12.75" customHeight="1">
      <c r="A3" s="95" t="s">
        <v>93</v>
      </c>
      <c r="B3" s="101"/>
      <c r="C3" s="101"/>
      <c r="D3" s="101"/>
      <c r="E3" s="101"/>
      <c r="F3" s="101"/>
      <c r="G3" s="101"/>
      <c r="H3" s="30"/>
      <c r="I3" s="30"/>
      <c r="J3" s="30"/>
      <c r="K3" s="30"/>
      <c r="L3" s="30"/>
      <c r="M3" s="30"/>
      <c r="N3" s="30"/>
      <c r="O3" s="30"/>
      <c r="P3" s="30"/>
      <c r="Q3" s="30"/>
      <c r="R3" s="30"/>
      <c r="S3" s="30"/>
      <c r="T3" s="30"/>
      <c r="U3" s="30"/>
      <c r="V3" s="30"/>
    </row>
    <row r="4" spans="1:22" ht="12.75" customHeight="1">
      <c r="A4" s="95" t="s">
        <v>33</v>
      </c>
      <c r="B4" s="101"/>
      <c r="C4" s="101"/>
      <c r="D4" s="101"/>
      <c r="E4" s="101"/>
      <c r="F4" s="101"/>
      <c r="G4" s="101"/>
      <c r="H4" s="30"/>
      <c r="I4" s="30"/>
      <c r="J4" s="30"/>
      <c r="K4" s="30"/>
      <c r="L4" s="30"/>
      <c r="M4" s="30"/>
      <c r="N4" s="30"/>
      <c r="O4" s="30"/>
      <c r="P4" s="30"/>
      <c r="Q4" s="30"/>
      <c r="R4" s="30"/>
      <c r="S4" s="30"/>
      <c r="T4" s="30"/>
      <c r="U4" s="30"/>
      <c r="V4" s="30"/>
    </row>
    <row r="5" spans="1:22" ht="12.75" customHeight="1">
      <c r="A5" s="95" t="s">
        <v>5</v>
      </c>
      <c r="B5" s="101"/>
      <c r="C5" s="101"/>
      <c r="D5" s="101"/>
      <c r="E5" s="101"/>
      <c r="F5" s="101"/>
      <c r="G5" s="101"/>
      <c r="H5" s="30"/>
      <c r="I5" s="30"/>
      <c r="J5" s="30"/>
      <c r="K5" s="30"/>
      <c r="L5" s="30"/>
      <c r="M5" s="30"/>
      <c r="N5" s="30"/>
      <c r="O5" s="30"/>
      <c r="P5" s="30"/>
      <c r="Q5" s="30"/>
      <c r="R5" s="30"/>
      <c r="S5" s="30"/>
      <c r="T5" s="30"/>
      <c r="U5" s="30"/>
      <c r="V5" s="30"/>
    </row>
    <row r="6" spans="1:22" ht="12.75" customHeight="1">
      <c r="A6" s="30"/>
      <c r="B6" s="30"/>
      <c r="C6" s="30"/>
      <c r="D6" s="30"/>
      <c r="E6" s="30"/>
      <c r="F6" s="30"/>
      <c r="G6" s="30"/>
      <c r="H6" s="30"/>
      <c r="I6" s="30"/>
      <c r="J6" s="30"/>
      <c r="K6" s="30"/>
      <c r="L6" s="30"/>
      <c r="M6" s="30"/>
      <c r="N6" s="30"/>
      <c r="O6" s="30"/>
      <c r="P6" s="30"/>
      <c r="Q6" s="30"/>
      <c r="R6" s="30"/>
      <c r="S6" s="30"/>
      <c r="T6" s="30"/>
      <c r="U6" s="30"/>
      <c r="V6" s="30"/>
    </row>
    <row r="7" spans="1:22" ht="12.75" customHeight="1">
      <c r="A7" s="30"/>
      <c r="B7" s="30"/>
      <c r="C7" s="30"/>
      <c r="D7" s="30"/>
      <c r="E7" s="30"/>
      <c r="F7" s="30"/>
      <c r="G7" s="30"/>
      <c r="H7" s="30"/>
      <c r="I7" s="30"/>
      <c r="J7" s="30"/>
      <c r="K7" s="30"/>
      <c r="L7" s="30"/>
      <c r="M7" s="30"/>
      <c r="N7" s="30"/>
      <c r="O7" s="30"/>
      <c r="P7" s="30"/>
      <c r="Q7" s="30"/>
      <c r="R7" s="30"/>
      <c r="S7" s="30"/>
      <c r="T7" s="30"/>
      <c r="U7" s="30"/>
      <c r="V7" s="30"/>
    </row>
    <row r="8" spans="1:22" ht="12.75" customHeight="1">
      <c r="A8" s="30"/>
      <c r="B8" s="30"/>
      <c r="C8" s="98" t="s">
        <v>94</v>
      </c>
      <c r="D8" s="108"/>
      <c r="E8" s="108"/>
      <c r="F8" s="108"/>
      <c r="G8" s="108"/>
      <c r="H8" s="30"/>
      <c r="I8" s="30"/>
      <c r="J8" s="30"/>
      <c r="K8" s="30"/>
      <c r="L8" s="30"/>
      <c r="M8" s="30"/>
      <c r="N8" s="30"/>
      <c r="O8" s="30"/>
      <c r="P8" s="30"/>
      <c r="Q8" s="30"/>
      <c r="R8" s="30"/>
      <c r="S8" s="30"/>
      <c r="T8" s="30"/>
      <c r="U8" s="30"/>
      <c r="V8" s="30"/>
    </row>
    <row r="9" spans="1:22" ht="12.75" customHeight="1">
      <c r="A9" s="30"/>
      <c r="B9" s="30"/>
      <c r="C9" s="5" t="s">
        <v>3</v>
      </c>
      <c r="D9" s="18"/>
      <c r="E9" s="6">
        <v>43100</v>
      </c>
      <c r="F9" s="18"/>
      <c r="G9" s="6">
        <v>42825</v>
      </c>
      <c r="H9" s="30"/>
      <c r="I9" s="30"/>
      <c r="J9" s="30"/>
      <c r="K9" s="30"/>
      <c r="L9" s="30"/>
      <c r="M9" s="30"/>
      <c r="N9" s="30"/>
      <c r="O9" s="30"/>
      <c r="P9" s="30"/>
      <c r="Q9" s="30"/>
      <c r="R9" s="30"/>
      <c r="S9" s="30"/>
      <c r="T9" s="30"/>
      <c r="U9" s="30"/>
      <c r="V9" s="30"/>
    </row>
    <row r="10" spans="1:22" ht="12.75" customHeight="1">
      <c r="A10" s="30"/>
      <c r="B10" s="30"/>
      <c r="C10" s="57">
        <v>2018</v>
      </c>
      <c r="D10" s="31"/>
      <c r="E10" s="7">
        <v>43100</v>
      </c>
      <c r="F10" s="31"/>
      <c r="G10" s="7">
        <v>42825</v>
      </c>
      <c r="H10" s="30"/>
      <c r="I10" s="30"/>
      <c r="J10" s="30"/>
      <c r="K10" s="30"/>
      <c r="L10" s="30"/>
      <c r="M10" s="30"/>
      <c r="N10" s="30"/>
      <c r="O10" s="30"/>
      <c r="P10" s="30"/>
      <c r="Q10" s="30"/>
      <c r="R10" s="30"/>
      <c r="S10" s="30"/>
      <c r="T10" s="30"/>
      <c r="U10" s="30"/>
      <c r="V10" s="30"/>
    </row>
    <row r="11" spans="1:22" ht="15" customHeight="1">
      <c r="A11" s="49" t="s">
        <v>98</v>
      </c>
      <c r="B11" s="30"/>
      <c r="C11" s="35">
        <f>'Income Statement'!B31</f>
        <v>273</v>
      </c>
      <c r="D11" s="30"/>
      <c r="E11" s="35">
        <f>'Income Statement'!D31</f>
        <v>240</v>
      </c>
      <c r="F11" s="30"/>
      <c r="G11" s="35">
        <f>'Income Statement'!F31</f>
        <v>246</v>
      </c>
      <c r="H11" s="30"/>
      <c r="I11" s="30"/>
      <c r="J11" s="30"/>
      <c r="K11" s="30"/>
      <c r="L11" s="30"/>
      <c r="M11" s="30"/>
      <c r="N11" s="30"/>
      <c r="O11" s="30"/>
      <c r="P11" s="30"/>
      <c r="Q11" s="30"/>
      <c r="R11" s="30"/>
      <c r="S11" s="30"/>
      <c r="T11" s="30"/>
      <c r="U11" s="30"/>
      <c r="V11" s="30"/>
    </row>
    <row r="12" spans="1:22" ht="15" customHeight="1">
      <c r="A12" s="33" t="s">
        <v>167</v>
      </c>
      <c r="B12" s="30"/>
      <c r="C12" s="30"/>
      <c r="D12" s="30"/>
      <c r="E12" s="30"/>
      <c r="F12" s="30"/>
      <c r="G12" s="30"/>
      <c r="H12" s="30"/>
      <c r="I12" s="30"/>
      <c r="J12" s="30"/>
      <c r="K12" s="30"/>
      <c r="L12" s="30"/>
      <c r="M12" s="30"/>
      <c r="N12" s="30"/>
      <c r="O12" s="30"/>
      <c r="P12" s="30"/>
      <c r="Q12" s="30"/>
      <c r="R12" s="30"/>
      <c r="S12" s="30"/>
      <c r="T12" s="30"/>
      <c r="U12" s="30"/>
      <c r="V12" s="30"/>
    </row>
    <row r="13" spans="1:22" ht="15" customHeight="1">
      <c r="A13" s="64" t="s">
        <v>173</v>
      </c>
      <c r="B13" s="30"/>
      <c r="C13" s="36">
        <v>28</v>
      </c>
      <c r="D13" s="30"/>
      <c r="E13" s="36">
        <v>25</v>
      </c>
      <c r="F13" s="30"/>
      <c r="G13" s="36">
        <v>23</v>
      </c>
      <c r="H13" s="30"/>
      <c r="I13" s="30"/>
      <c r="J13" s="30"/>
      <c r="K13" s="30"/>
      <c r="L13" s="30"/>
      <c r="M13" s="30"/>
      <c r="N13" s="30"/>
      <c r="O13" s="30"/>
      <c r="P13" s="30"/>
      <c r="Q13" s="30"/>
      <c r="R13" s="30"/>
      <c r="S13" s="30"/>
      <c r="T13" s="30"/>
      <c r="U13" s="30"/>
      <c r="V13" s="30"/>
    </row>
    <row r="14" spans="1:22" ht="15" customHeight="1">
      <c r="A14" s="64" t="s">
        <v>174</v>
      </c>
      <c r="B14" s="30"/>
      <c r="C14" s="36">
        <v>10</v>
      </c>
      <c r="D14" s="30"/>
      <c r="E14" s="36">
        <v>24</v>
      </c>
      <c r="F14" s="30"/>
      <c r="G14" s="36">
        <v>6</v>
      </c>
      <c r="H14" s="30"/>
      <c r="I14" s="30"/>
      <c r="J14" s="30"/>
      <c r="K14" s="30"/>
      <c r="L14" s="30"/>
      <c r="M14" s="30"/>
      <c r="N14" s="30"/>
      <c r="O14" s="30"/>
      <c r="P14" s="30"/>
      <c r="Q14" s="30"/>
      <c r="R14" s="30"/>
      <c r="S14" s="30"/>
      <c r="T14" s="30"/>
      <c r="U14" s="30"/>
      <c r="V14" s="30"/>
    </row>
    <row r="15" spans="1:22" ht="15" customHeight="1">
      <c r="A15" s="66" t="s">
        <v>175</v>
      </c>
      <c r="B15" s="30"/>
      <c r="C15" s="36">
        <v>2</v>
      </c>
      <c r="D15" s="30"/>
      <c r="E15" s="36">
        <v>2</v>
      </c>
      <c r="F15" s="30"/>
      <c r="G15" s="36">
        <v>0</v>
      </c>
      <c r="H15" s="30"/>
      <c r="I15" s="30"/>
      <c r="J15" s="30"/>
      <c r="K15" s="30"/>
      <c r="L15" s="30"/>
      <c r="M15" s="30"/>
      <c r="N15" s="30"/>
      <c r="O15" s="30"/>
      <c r="P15" s="30"/>
      <c r="Q15" s="30"/>
      <c r="R15" s="30"/>
      <c r="S15" s="30"/>
      <c r="T15" s="30"/>
      <c r="U15" s="30"/>
      <c r="V15" s="30"/>
    </row>
    <row r="16" spans="1:22" ht="15" customHeight="1">
      <c r="A16" s="64" t="s">
        <v>176</v>
      </c>
      <c r="B16" s="30"/>
      <c r="C16" s="46">
        <f>SUM(C13:C15)</f>
        <v>40</v>
      </c>
      <c r="D16" s="30"/>
      <c r="E16" s="46">
        <f>SUM(E13:E15)</f>
        <v>51</v>
      </c>
      <c r="F16" s="30"/>
      <c r="G16" s="46">
        <f>SUM(G13:G15)</f>
        <v>29</v>
      </c>
      <c r="H16" s="30"/>
      <c r="I16" s="30"/>
      <c r="J16" s="30"/>
      <c r="K16" s="30"/>
      <c r="L16" s="30"/>
      <c r="M16" s="30"/>
      <c r="N16" s="30"/>
      <c r="O16" s="30"/>
      <c r="P16" s="30"/>
      <c r="Q16" s="30"/>
      <c r="R16" s="30"/>
      <c r="S16" s="30"/>
      <c r="T16" s="30"/>
      <c r="U16" s="30"/>
      <c r="V16" s="30"/>
    </row>
    <row r="17" spans="1:22" ht="15" customHeight="1">
      <c r="A17" s="49" t="s">
        <v>99</v>
      </c>
      <c r="B17" s="30"/>
      <c r="C17" s="39">
        <f>C16+C11</f>
        <v>313</v>
      </c>
      <c r="D17" s="30"/>
      <c r="E17" s="39">
        <f>E16+E11</f>
        <v>291</v>
      </c>
      <c r="F17" s="30"/>
      <c r="G17" s="39">
        <f>G16+G11</f>
        <v>275</v>
      </c>
      <c r="H17" s="30"/>
      <c r="I17" s="30"/>
      <c r="J17" s="30"/>
      <c r="K17" s="30"/>
      <c r="L17" s="30"/>
      <c r="M17" s="30"/>
      <c r="N17" s="30"/>
      <c r="O17" s="30"/>
      <c r="P17" s="30"/>
      <c r="Q17" s="30"/>
      <c r="R17" s="30"/>
      <c r="S17" s="30"/>
      <c r="T17" s="30"/>
      <c r="U17" s="30"/>
      <c r="V17" s="30"/>
    </row>
    <row r="18" spans="1:22" ht="15" customHeight="1">
      <c r="A18" s="55" t="s">
        <v>100</v>
      </c>
      <c r="B18" s="34"/>
      <c r="C18" s="47">
        <v>666</v>
      </c>
      <c r="D18" s="34"/>
      <c r="E18" s="47">
        <v>630</v>
      </c>
      <c r="F18" s="27"/>
      <c r="G18" s="47">
        <v>581</v>
      </c>
      <c r="H18" s="30"/>
      <c r="I18" s="30"/>
      <c r="J18" s="30"/>
      <c r="K18" s="30"/>
      <c r="L18" s="30"/>
      <c r="M18" s="30"/>
      <c r="N18" s="30"/>
      <c r="O18" s="30"/>
      <c r="P18" s="30"/>
      <c r="Q18" s="30"/>
      <c r="R18" s="30"/>
      <c r="S18" s="30"/>
      <c r="T18" s="30"/>
      <c r="U18" s="30"/>
      <c r="V18" s="30"/>
    </row>
    <row r="19" spans="1:22" ht="15" customHeight="1">
      <c r="A19" s="55" t="s">
        <v>187</v>
      </c>
      <c r="B19" s="34"/>
      <c r="C19" s="29">
        <f>C11/C18</f>
        <v>0.40990990990990989</v>
      </c>
      <c r="D19" s="28"/>
      <c r="E19" s="29">
        <f>E11/E18</f>
        <v>0.38095238095238093</v>
      </c>
      <c r="F19" s="29"/>
      <c r="G19" s="29">
        <f>G11/G18</f>
        <v>0.423407917383821</v>
      </c>
      <c r="H19" s="30"/>
      <c r="I19" s="30"/>
      <c r="J19" s="30"/>
      <c r="K19" s="30"/>
      <c r="L19" s="30"/>
      <c r="M19" s="30"/>
      <c r="N19" s="30"/>
      <c r="O19" s="30"/>
      <c r="P19" s="30"/>
      <c r="Q19" s="30"/>
      <c r="R19" s="30"/>
      <c r="S19" s="30"/>
      <c r="T19" s="30"/>
      <c r="U19" s="30"/>
      <c r="V19" s="30"/>
    </row>
    <row r="20" spans="1:22" ht="15" customHeight="1">
      <c r="A20" s="55" t="s">
        <v>148</v>
      </c>
      <c r="B20" s="34"/>
      <c r="C20" s="29">
        <f>C17/C18</f>
        <v>0.46996996996996998</v>
      </c>
      <c r="D20" s="28"/>
      <c r="E20" s="29">
        <f>E17/E18</f>
        <v>0.46190476190476193</v>
      </c>
      <c r="F20" s="29"/>
      <c r="G20" s="29">
        <f>G17/G18</f>
        <v>0.47332185886402756</v>
      </c>
      <c r="H20" s="30"/>
      <c r="I20" s="30"/>
      <c r="J20" s="30"/>
      <c r="K20" s="30"/>
      <c r="L20" s="30"/>
      <c r="M20" s="30"/>
      <c r="N20" s="30"/>
      <c r="O20" s="30"/>
      <c r="P20" s="30"/>
      <c r="Q20" s="30"/>
      <c r="R20" s="30"/>
      <c r="S20" s="30"/>
      <c r="T20" s="30"/>
      <c r="U20" s="30"/>
      <c r="V20" s="30"/>
    </row>
    <row r="21" spans="1:22" ht="15" customHeight="1">
      <c r="A21" s="34"/>
      <c r="B21" s="34"/>
      <c r="C21" s="34"/>
      <c r="D21" s="34"/>
      <c r="E21" s="34"/>
      <c r="F21" s="34"/>
      <c r="G21" s="34"/>
      <c r="H21" s="30"/>
      <c r="I21" s="30"/>
      <c r="J21" s="30"/>
      <c r="K21" s="30"/>
      <c r="L21" s="30"/>
      <c r="M21" s="30"/>
      <c r="N21" s="30"/>
      <c r="O21" s="30"/>
      <c r="P21" s="30"/>
      <c r="Q21" s="30"/>
      <c r="R21" s="30"/>
      <c r="S21" s="30"/>
      <c r="T21" s="30"/>
      <c r="U21" s="30"/>
      <c r="V21" s="30"/>
    </row>
    <row r="22" spans="1:22" ht="28.9" customHeight="1">
      <c r="A22" s="115" t="s">
        <v>97</v>
      </c>
      <c r="B22" s="112"/>
      <c r="C22" s="112"/>
      <c r="D22" s="112"/>
      <c r="E22" s="112"/>
      <c r="F22" s="112"/>
      <c r="G22" s="112"/>
      <c r="H22" s="30"/>
      <c r="I22" s="30"/>
      <c r="J22" s="30"/>
      <c r="K22" s="30"/>
      <c r="L22" s="30"/>
      <c r="M22" s="30"/>
      <c r="N22" s="30"/>
      <c r="O22" s="30"/>
      <c r="P22" s="30"/>
      <c r="Q22" s="30"/>
      <c r="R22" s="30"/>
      <c r="S22" s="30"/>
      <c r="T22" s="30"/>
      <c r="U22" s="30"/>
      <c r="V22" s="30"/>
    </row>
    <row r="23" spans="1:22" ht="6.75" customHeight="1">
      <c r="A23" s="111"/>
      <c r="B23" s="112"/>
      <c r="C23" s="112"/>
      <c r="D23" s="112"/>
      <c r="E23" s="112"/>
      <c r="F23" s="112"/>
      <c r="G23" s="112"/>
      <c r="H23" s="30"/>
      <c r="I23" s="30"/>
      <c r="J23" s="30"/>
      <c r="K23" s="30"/>
      <c r="L23" s="30"/>
      <c r="M23" s="30"/>
      <c r="N23" s="30"/>
      <c r="O23" s="30"/>
      <c r="P23" s="30"/>
      <c r="Q23" s="30"/>
      <c r="R23" s="30"/>
      <c r="S23" s="30"/>
      <c r="T23" s="30"/>
      <c r="U23" s="30"/>
      <c r="V23" s="30"/>
    </row>
    <row r="24" spans="1:22" ht="90" customHeight="1">
      <c r="A24" s="113" t="s">
        <v>179</v>
      </c>
      <c r="B24" s="114"/>
      <c r="C24" s="114"/>
      <c r="D24" s="114"/>
      <c r="E24" s="114"/>
      <c r="F24" s="114"/>
      <c r="G24" s="114"/>
      <c r="H24" s="30"/>
      <c r="I24" s="30"/>
      <c r="J24" s="30"/>
      <c r="K24" s="30"/>
      <c r="L24" s="30"/>
      <c r="M24" s="30"/>
      <c r="N24" s="30"/>
      <c r="O24" s="30"/>
      <c r="P24" s="30"/>
      <c r="Q24" s="30"/>
      <c r="R24" s="30"/>
      <c r="S24" s="30"/>
      <c r="T24" s="30"/>
      <c r="U24" s="30"/>
      <c r="V24" s="30"/>
    </row>
    <row r="25" spans="1:22" ht="10.15" customHeight="1">
      <c r="A25" s="111"/>
      <c r="B25" s="112"/>
      <c r="C25" s="112"/>
      <c r="D25" s="112"/>
      <c r="E25" s="112"/>
      <c r="F25" s="112"/>
      <c r="G25" s="112"/>
      <c r="H25" s="30"/>
      <c r="I25" s="30"/>
      <c r="J25" s="30"/>
      <c r="K25" s="30"/>
      <c r="L25" s="30"/>
      <c r="M25" s="30"/>
      <c r="N25" s="30"/>
      <c r="O25" s="30"/>
      <c r="P25" s="30"/>
      <c r="Q25" s="30"/>
      <c r="R25" s="30"/>
      <c r="S25" s="30"/>
      <c r="T25" s="30"/>
      <c r="U25" s="30"/>
      <c r="V25" s="30"/>
    </row>
    <row r="26" spans="1:22" ht="25.15" customHeight="1">
      <c r="A26" s="106" t="s">
        <v>193</v>
      </c>
      <c r="B26" s="107"/>
      <c r="C26" s="107"/>
      <c r="D26" s="107"/>
      <c r="E26" s="107"/>
      <c r="F26" s="107"/>
      <c r="G26" s="107"/>
      <c r="H26" s="30"/>
      <c r="I26" s="30"/>
      <c r="J26" s="30"/>
      <c r="K26" s="30"/>
      <c r="L26" s="30"/>
      <c r="M26" s="30"/>
      <c r="N26" s="30"/>
      <c r="O26" s="30"/>
      <c r="P26" s="30"/>
      <c r="Q26" s="30"/>
      <c r="R26" s="30"/>
      <c r="S26" s="30"/>
      <c r="T26" s="30"/>
      <c r="U26" s="30"/>
      <c r="V26" s="30"/>
    </row>
    <row r="27" spans="1:22" ht="10.15" customHeight="1">
      <c r="A27" s="111"/>
      <c r="B27" s="112"/>
      <c r="C27" s="112"/>
      <c r="D27" s="112"/>
      <c r="E27" s="112"/>
      <c r="F27" s="112"/>
      <c r="G27" s="112"/>
      <c r="H27" s="30"/>
      <c r="I27" s="30"/>
      <c r="J27" s="30"/>
      <c r="K27" s="30"/>
      <c r="L27" s="30"/>
      <c r="M27" s="30"/>
      <c r="N27" s="30"/>
      <c r="O27" s="30"/>
      <c r="P27" s="30"/>
      <c r="Q27" s="30"/>
      <c r="R27" s="30"/>
      <c r="S27" s="30"/>
      <c r="T27" s="30"/>
      <c r="U27" s="30"/>
      <c r="V27" s="30"/>
    </row>
    <row r="28" spans="1:22">
      <c r="A28" s="115" t="s">
        <v>132</v>
      </c>
      <c r="B28" s="112"/>
      <c r="C28" s="112"/>
      <c r="D28" s="112"/>
      <c r="E28" s="112"/>
      <c r="F28" s="112"/>
      <c r="G28" s="112"/>
      <c r="H28" s="30"/>
      <c r="I28" s="30"/>
      <c r="J28" s="30"/>
      <c r="K28" s="30"/>
      <c r="L28" s="30"/>
      <c r="M28" s="30"/>
      <c r="N28" s="30"/>
      <c r="O28" s="30"/>
      <c r="P28" s="30"/>
      <c r="Q28" s="30"/>
      <c r="R28" s="30"/>
      <c r="S28" s="30"/>
      <c r="T28" s="30"/>
      <c r="U28" s="30"/>
      <c r="V28" s="30"/>
    </row>
    <row r="29" spans="1:22" ht="10.15" customHeight="1">
      <c r="A29" s="67"/>
      <c r="B29" s="67"/>
      <c r="C29" s="67"/>
      <c r="D29" s="67"/>
      <c r="E29" s="67"/>
      <c r="F29" s="67"/>
      <c r="G29" s="67"/>
    </row>
    <row r="30" spans="1:22">
      <c r="A30" s="109" t="s">
        <v>133</v>
      </c>
      <c r="B30" s="110"/>
      <c r="C30" s="110"/>
      <c r="D30" s="110"/>
      <c r="E30" s="110"/>
      <c r="F30" s="110"/>
      <c r="G30" s="110"/>
      <c r="H30" s="30"/>
      <c r="I30" s="30"/>
      <c r="J30" s="30"/>
      <c r="K30" s="30"/>
      <c r="L30" s="30"/>
      <c r="M30" s="30"/>
      <c r="N30" s="30"/>
      <c r="O30" s="30"/>
      <c r="P30" s="30"/>
      <c r="Q30" s="30"/>
      <c r="R30" s="30"/>
      <c r="S30" s="30"/>
      <c r="T30" s="30"/>
      <c r="U30" s="30"/>
      <c r="V30" s="30"/>
    </row>
    <row r="31" spans="1:22" ht="18.75" customHeight="1"/>
    <row r="32" spans="1:2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4">
    <mergeCell ref="C8:G8"/>
    <mergeCell ref="A22:G22"/>
    <mergeCell ref="A23:G23"/>
    <mergeCell ref="A28:G28"/>
    <mergeCell ref="A1:G1"/>
    <mergeCell ref="A2:G2"/>
    <mergeCell ref="A3:G3"/>
    <mergeCell ref="A4:G4"/>
    <mergeCell ref="A5:G5"/>
    <mergeCell ref="A30:G30"/>
    <mergeCell ref="A25:G25"/>
    <mergeCell ref="A26:G26"/>
    <mergeCell ref="A27:G27"/>
    <mergeCell ref="A24:G24"/>
  </mergeCells>
  <pageMargins left="0.25" right="0.25"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showGridLines="0" topLeftCell="A7" zoomScaleNormal="100" workbookViewId="0">
      <selection activeCell="A22" sqref="A22:G22"/>
    </sheetView>
  </sheetViews>
  <sheetFormatPr defaultColWidth="21.5" defaultRowHeight="12.75"/>
  <cols>
    <col min="1" max="1" width="74.83203125" customWidth="1"/>
    <col min="2" max="2" width="2.83203125" customWidth="1"/>
    <col min="3" max="3" width="16.83203125" customWidth="1"/>
    <col min="4" max="4" width="2.83203125" customWidth="1"/>
    <col min="5" max="5" width="16.83203125" customWidth="1"/>
    <col min="6" max="6" width="2.83203125" customWidth="1"/>
    <col min="7" max="7" width="16.83203125" customWidth="1"/>
  </cols>
  <sheetData>
    <row r="1" spans="1:20" ht="12.75" customHeight="1">
      <c r="A1" s="95" t="s">
        <v>0</v>
      </c>
      <c r="B1" s="96"/>
      <c r="C1" s="96"/>
      <c r="D1" s="96"/>
      <c r="E1" s="96"/>
      <c r="F1" s="96"/>
      <c r="G1" s="96"/>
      <c r="H1" s="2"/>
      <c r="I1" s="2"/>
      <c r="J1" s="2"/>
      <c r="K1" s="2"/>
      <c r="L1" s="2"/>
      <c r="M1" s="2"/>
      <c r="N1" s="2"/>
      <c r="O1" s="2"/>
      <c r="P1" s="2"/>
      <c r="Q1" s="2"/>
      <c r="R1" s="2"/>
      <c r="S1" s="2"/>
      <c r="T1" s="2"/>
    </row>
    <row r="2" spans="1:20" ht="12.75" customHeight="1">
      <c r="A2" s="95" t="s">
        <v>141</v>
      </c>
      <c r="B2" s="96"/>
      <c r="C2" s="96"/>
      <c r="D2" s="96"/>
      <c r="E2" s="96"/>
      <c r="F2" s="96"/>
      <c r="G2" s="96"/>
      <c r="H2" s="2"/>
      <c r="I2" s="2"/>
      <c r="J2" s="2"/>
      <c r="K2" s="2"/>
      <c r="L2" s="2"/>
      <c r="M2" s="2"/>
      <c r="N2" s="2"/>
      <c r="O2" s="2"/>
      <c r="P2" s="2"/>
      <c r="Q2" s="2"/>
      <c r="R2" s="2"/>
      <c r="S2" s="2"/>
      <c r="T2" s="2"/>
    </row>
    <row r="3" spans="1:20" ht="12.75" customHeight="1">
      <c r="A3" s="95" t="s">
        <v>93</v>
      </c>
      <c r="B3" s="96"/>
      <c r="C3" s="96"/>
      <c r="D3" s="96"/>
      <c r="E3" s="96"/>
      <c r="F3" s="96"/>
      <c r="G3" s="96"/>
      <c r="H3" s="2"/>
      <c r="I3" s="2"/>
      <c r="J3" s="2"/>
      <c r="K3" s="2"/>
      <c r="L3" s="2"/>
      <c r="M3" s="2"/>
      <c r="N3" s="2"/>
      <c r="O3" s="2"/>
      <c r="P3" s="2"/>
      <c r="Q3" s="2"/>
      <c r="R3" s="2"/>
      <c r="S3" s="2"/>
      <c r="T3" s="2"/>
    </row>
    <row r="4" spans="1:20" ht="12.75" customHeight="1">
      <c r="A4" s="95" t="s">
        <v>33</v>
      </c>
      <c r="B4" s="96"/>
      <c r="C4" s="96"/>
      <c r="D4" s="96"/>
      <c r="E4" s="96"/>
      <c r="F4" s="96"/>
      <c r="G4" s="96"/>
      <c r="H4" s="2"/>
      <c r="I4" s="2"/>
      <c r="J4" s="2"/>
      <c r="K4" s="2"/>
      <c r="L4" s="2"/>
      <c r="M4" s="2"/>
      <c r="N4" s="2"/>
      <c r="O4" s="2"/>
      <c r="P4" s="2"/>
      <c r="Q4" s="2"/>
      <c r="R4" s="2"/>
      <c r="S4" s="2"/>
      <c r="T4" s="2"/>
    </row>
    <row r="5" spans="1:20" ht="12.75" customHeight="1">
      <c r="A5" s="95" t="s">
        <v>5</v>
      </c>
      <c r="B5" s="96"/>
      <c r="C5" s="96"/>
      <c r="D5" s="96"/>
      <c r="E5" s="96"/>
      <c r="F5" s="96"/>
      <c r="G5" s="96"/>
      <c r="H5" s="2"/>
      <c r="I5" s="2"/>
      <c r="J5" s="2"/>
      <c r="K5" s="2"/>
      <c r="L5" s="2"/>
      <c r="M5" s="2"/>
      <c r="N5" s="2"/>
      <c r="O5" s="2"/>
      <c r="P5" s="2"/>
      <c r="Q5" s="2"/>
      <c r="R5" s="2"/>
      <c r="S5" s="2"/>
      <c r="T5" s="2"/>
    </row>
    <row r="6" spans="1:20" ht="12.75" customHeight="1">
      <c r="A6" s="2"/>
      <c r="B6" s="2"/>
      <c r="C6" s="2"/>
      <c r="D6" s="2"/>
      <c r="E6" s="2"/>
      <c r="F6" s="2"/>
      <c r="G6" s="2"/>
      <c r="H6" s="2"/>
      <c r="I6" s="2"/>
      <c r="J6" s="2"/>
      <c r="K6" s="2"/>
      <c r="L6" s="2"/>
      <c r="M6" s="2"/>
      <c r="N6" s="2"/>
      <c r="O6" s="2"/>
      <c r="P6" s="2"/>
      <c r="Q6" s="2"/>
      <c r="R6" s="2"/>
      <c r="S6" s="2"/>
      <c r="T6" s="2"/>
    </row>
    <row r="7" spans="1:20" ht="12.75" customHeight="1">
      <c r="A7" s="2"/>
      <c r="B7" s="2"/>
      <c r="C7" s="2"/>
      <c r="D7" s="2"/>
      <c r="E7" s="2"/>
      <c r="F7" s="2"/>
      <c r="G7" s="2"/>
      <c r="H7" s="2"/>
      <c r="I7" s="2"/>
      <c r="J7" s="2"/>
      <c r="K7" s="2"/>
      <c r="L7" s="2"/>
      <c r="M7" s="2"/>
      <c r="N7" s="2"/>
      <c r="O7" s="2"/>
      <c r="P7" s="2"/>
      <c r="Q7" s="2"/>
      <c r="R7" s="2"/>
      <c r="S7" s="2"/>
      <c r="T7" s="2"/>
    </row>
    <row r="8" spans="1:20" ht="12.75" customHeight="1">
      <c r="A8" s="2"/>
      <c r="B8" s="2"/>
      <c r="C8" s="98" t="s">
        <v>34</v>
      </c>
      <c r="D8" s="99"/>
      <c r="E8" s="99"/>
      <c r="F8" s="99"/>
      <c r="G8" s="99"/>
      <c r="H8" s="2"/>
      <c r="I8" s="2"/>
      <c r="J8" s="2"/>
      <c r="K8" s="2"/>
      <c r="L8" s="2"/>
      <c r="M8" s="2"/>
      <c r="N8" s="2"/>
      <c r="O8" s="2"/>
      <c r="P8" s="2"/>
      <c r="Q8" s="2"/>
      <c r="R8" s="2"/>
      <c r="S8" s="2"/>
      <c r="T8" s="2"/>
    </row>
    <row r="9" spans="1:20" ht="12.75" customHeight="1">
      <c r="A9" s="2"/>
      <c r="B9" s="2"/>
      <c r="C9" s="5" t="s">
        <v>3</v>
      </c>
      <c r="D9" s="3"/>
      <c r="E9" s="6">
        <v>43100</v>
      </c>
      <c r="F9" s="3"/>
      <c r="G9" s="6">
        <v>42825</v>
      </c>
      <c r="H9" s="2"/>
      <c r="I9" s="2"/>
      <c r="J9" s="2"/>
      <c r="K9" s="2"/>
      <c r="L9" s="2"/>
      <c r="M9" s="2"/>
      <c r="N9" s="2"/>
      <c r="O9" s="2"/>
      <c r="P9" s="2"/>
      <c r="Q9" s="2"/>
      <c r="R9" s="2"/>
      <c r="S9" s="2"/>
      <c r="T9" s="2"/>
    </row>
    <row r="10" spans="1:20" ht="12.75" customHeight="1">
      <c r="A10" s="2"/>
      <c r="B10" s="2"/>
      <c r="C10" s="57">
        <v>2018</v>
      </c>
      <c r="D10" s="3"/>
      <c r="E10" s="7">
        <v>43100</v>
      </c>
      <c r="F10" s="3"/>
      <c r="G10" s="7">
        <v>42825</v>
      </c>
      <c r="H10" s="2"/>
      <c r="I10" s="2"/>
      <c r="J10" s="2"/>
      <c r="K10" s="2"/>
      <c r="L10" s="2"/>
      <c r="M10" s="2"/>
      <c r="N10" s="2"/>
      <c r="O10" s="2"/>
      <c r="P10" s="2"/>
      <c r="Q10" s="2"/>
      <c r="R10" s="2"/>
      <c r="S10" s="2"/>
      <c r="T10" s="2"/>
    </row>
    <row r="11" spans="1:20" ht="15" customHeight="1">
      <c r="A11" s="49" t="s">
        <v>101</v>
      </c>
      <c r="B11" s="2"/>
      <c r="C11" s="19">
        <f>'Income Statement'!B30</f>
        <v>393</v>
      </c>
      <c r="D11" s="2"/>
      <c r="E11" s="19">
        <f>'Income Statement'!D30</f>
        <v>390</v>
      </c>
      <c r="F11" s="2"/>
      <c r="G11" s="19">
        <f>'Income Statement'!F30</f>
        <v>335</v>
      </c>
    </row>
    <row r="12" spans="1:20" ht="15" customHeight="1">
      <c r="A12" s="10" t="s">
        <v>167</v>
      </c>
      <c r="B12" s="2"/>
      <c r="C12" s="2"/>
      <c r="D12" s="2"/>
      <c r="E12" s="2"/>
      <c r="F12" s="2"/>
      <c r="G12" s="2"/>
    </row>
    <row r="13" spans="1:20" ht="15" customHeight="1">
      <c r="A13" s="64" t="s">
        <v>173</v>
      </c>
      <c r="B13" s="2"/>
      <c r="C13" s="20">
        <v>-28</v>
      </c>
      <c r="D13" s="2"/>
      <c r="E13" s="20">
        <v>-25</v>
      </c>
      <c r="F13" s="2"/>
      <c r="G13" s="20">
        <v>-23</v>
      </c>
    </row>
    <row r="14" spans="1:20" ht="15" customHeight="1">
      <c r="A14" s="64" t="s">
        <v>174</v>
      </c>
      <c r="B14" s="2"/>
      <c r="C14" s="20">
        <v>-10</v>
      </c>
      <c r="D14" s="2"/>
      <c r="E14" s="20">
        <v>-24</v>
      </c>
      <c r="F14" s="2"/>
      <c r="G14" s="20">
        <v>-6</v>
      </c>
    </row>
    <row r="15" spans="1:20" ht="15" customHeight="1">
      <c r="A15" s="64" t="s">
        <v>175</v>
      </c>
      <c r="B15" s="2"/>
      <c r="C15" s="20">
        <v>-2</v>
      </c>
      <c r="D15" s="2"/>
      <c r="E15" s="20">
        <v>-2</v>
      </c>
      <c r="F15" s="2"/>
      <c r="G15" s="20">
        <v>0</v>
      </c>
    </row>
    <row r="16" spans="1:20" ht="15" customHeight="1">
      <c r="A16" s="64" t="s">
        <v>176</v>
      </c>
      <c r="B16" s="2"/>
      <c r="C16" s="25">
        <f>SUM(C13:C15)</f>
        <v>-40</v>
      </c>
      <c r="D16" s="2"/>
      <c r="E16" s="25">
        <f>SUM(E13:E15)</f>
        <v>-51</v>
      </c>
      <c r="F16" s="2"/>
      <c r="G16" s="25">
        <f>SUM(G13:G15)</f>
        <v>-29</v>
      </c>
    </row>
    <row r="17" spans="1:20" ht="15" customHeight="1">
      <c r="A17" s="49" t="s">
        <v>102</v>
      </c>
      <c r="B17" s="2"/>
      <c r="C17" s="22">
        <f>C16+C11</f>
        <v>353</v>
      </c>
      <c r="D17" s="2"/>
      <c r="E17" s="22">
        <f>E16+E11</f>
        <v>339</v>
      </c>
      <c r="F17" s="2"/>
      <c r="G17" s="22">
        <f>G16+G11</f>
        <v>306</v>
      </c>
    </row>
    <row r="18" spans="1:20" ht="18.75" customHeight="1"/>
    <row r="19" spans="1:20" ht="18.75" customHeight="1"/>
    <row r="20" spans="1:20" ht="31.15" customHeight="1">
      <c r="A20" s="115" t="s">
        <v>97</v>
      </c>
      <c r="B20" s="112"/>
      <c r="C20" s="112"/>
      <c r="D20" s="112"/>
      <c r="E20" s="112"/>
      <c r="F20" s="112"/>
      <c r="G20" s="112"/>
      <c r="H20" s="2"/>
      <c r="I20" s="2"/>
      <c r="J20" s="2"/>
      <c r="K20" s="2"/>
      <c r="L20" s="2"/>
      <c r="M20" s="2"/>
      <c r="N20" s="2"/>
      <c r="O20" s="2"/>
      <c r="P20" s="2"/>
      <c r="Q20" s="2"/>
      <c r="R20" s="2"/>
      <c r="S20" s="2"/>
      <c r="T20" s="2"/>
    </row>
    <row r="21" spans="1:20" ht="6.75" customHeight="1">
      <c r="A21" s="111"/>
      <c r="B21" s="112"/>
      <c r="C21" s="112"/>
      <c r="D21" s="112"/>
      <c r="E21" s="112"/>
      <c r="F21" s="112"/>
      <c r="G21" s="112"/>
      <c r="H21" s="2"/>
      <c r="I21" s="2"/>
      <c r="J21" s="2"/>
      <c r="K21" s="2"/>
      <c r="L21" s="2"/>
      <c r="M21" s="2"/>
      <c r="N21" s="2"/>
      <c r="O21" s="2"/>
      <c r="P21" s="2"/>
      <c r="Q21" s="2"/>
      <c r="R21" s="2"/>
      <c r="S21" s="2"/>
      <c r="T21" s="2"/>
    </row>
    <row r="22" spans="1:20" ht="90.75" customHeight="1">
      <c r="A22" s="105" t="s">
        <v>179</v>
      </c>
      <c r="B22" s="104"/>
      <c r="C22" s="104"/>
      <c r="D22" s="104"/>
      <c r="E22" s="104"/>
      <c r="F22" s="104"/>
      <c r="G22" s="104"/>
      <c r="H22" s="2"/>
      <c r="I22" s="2"/>
      <c r="J22" s="2"/>
      <c r="K22" s="2"/>
      <c r="L22" s="2"/>
      <c r="M22" s="2"/>
      <c r="N22" s="2"/>
      <c r="O22" s="2"/>
      <c r="P22" s="2"/>
      <c r="Q22" s="2"/>
      <c r="R22" s="2"/>
      <c r="S22" s="2"/>
      <c r="T22" s="2"/>
    </row>
    <row r="23" spans="1:20" ht="10.15" customHeight="1">
      <c r="A23" s="111"/>
      <c r="B23" s="112"/>
      <c r="C23" s="112"/>
      <c r="D23" s="112"/>
      <c r="E23" s="112"/>
      <c r="F23" s="112"/>
      <c r="G23" s="112"/>
      <c r="H23" s="2"/>
      <c r="I23" s="2"/>
      <c r="J23" s="2"/>
      <c r="K23" s="2"/>
      <c r="L23" s="2"/>
      <c r="M23" s="2"/>
      <c r="N23" s="2"/>
      <c r="O23" s="2"/>
      <c r="P23" s="2"/>
      <c r="Q23" s="2"/>
      <c r="R23" s="2"/>
      <c r="S23" s="2"/>
      <c r="T23" s="2"/>
    </row>
    <row r="24" spans="1:20" ht="27.6" customHeight="1">
      <c r="A24" s="106" t="s">
        <v>193</v>
      </c>
      <c r="B24" s="107"/>
      <c r="C24" s="107"/>
      <c r="D24" s="107"/>
      <c r="E24" s="107"/>
      <c r="F24" s="107"/>
      <c r="G24" s="107"/>
      <c r="H24" s="2"/>
      <c r="I24" s="2"/>
      <c r="J24" s="2"/>
      <c r="K24" s="2"/>
      <c r="L24" s="2"/>
      <c r="M24" s="2"/>
      <c r="N24" s="2"/>
      <c r="O24" s="2"/>
      <c r="P24" s="2"/>
      <c r="Q24" s="2"/>
      <c r="R24" s="2"/>
      <c r="S24" s="2"/>
      <c r="T24" s="2"/>
    </row>
    <row r="25" spans="1:20" ht="20.45" customHeight="1">
      <c r="A25" s="116"/>
      <c r="B25" s="117"/>
      <c r="C25" s="117"/>
      <c r="D25" s="117"/>
      <c r="E25" s="117"/>
      <c r="F25" s="117"/>
      <c r="G25" s="117"/>
      <c r="H25" s="2"/>
      <c r="I25" s="2"/>
      <c r="J25" s="2"/>
      <c r="K25" s="2"/>
      <c r="L25" s="2"/>
      <c r="M25" s="2"/>
      <c r="N25" s="2"/>
      <c r="O25" s="2"/>
      <c r="P25" s="2"/>
      <c r="Q25" s="2"/>
      <c r="R25" s="2"/>
      <c r="S25" s="2"/>
      <c r="T25" s="2"/>
    </row>
    <row r="26" spans="1:20" ht="18.75" customHeight="1"/>
    <row r="27" spans="1:20" ht="18.75" customHeight="1"/>
    <row r="28" spans="1:20" ht="18.75" customHeight="1"/>
    <row r="29" spans="1:20" ht="18.75" customHeight="1"/>
    <row r="30" spans="1:20" ht="18.75" customHeight="1"/>
    <row r="31" spans="1:20" ht="18.75" customHeight="1"/>
    <row r="32" spans="1:2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12">
    <mergeCell ref="A1:G1"/>
    <mergeCell ref="A2:G2"/>
    <mergeCell ref="A3:G3"/>
    <mergeCell ref="A4:G4"/>
    <mergeCell ref="A5:G5"/>
    <mergeCell ref="A23:G23"/>
    <mergeCell ref="A24:G24"/>
    <mergeCell ref="A25:G25"/>
    <mergeCell ref="A22:G22"/>
    <mergeCell ref="C8:G8"/>
    <mergeCell ref="A20:G20"/>
    <mergeCell ref="A21:G21"/>
  </mergeCells>
  <pageMargins left="0.25" right="0.25"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showGridLines="0" topLeftCell="A43" zoomScale="90" zoomScaleNormal="90" zoomScaleSheetLayoutView="100" workbookViewId="0">
      <selection activeCell="B40" sqref="B40"/>
    </sheetView>
  </sheetViews>
  <sheetFormatPr defaultColWidth="21.5" defaultRowHeight="12.75"/>
  <cols>
    <col min="1" max="1" width="3.83203125" style="91" customWidth="1"/>
    <col min="2" max="2" width="98.83203125" style="91" customWidth="1"/>
    <col min="3" max="3" width="20.83203125" style="91" customWidth="1"/>
    <col min="4" max="4" width="2.33203125" style="91" customWidth="1"/>
    <col min="5" max="5" width="20.83203125" style="91" customWidth="1"/>
    <col min="6" max="6" width="2.33203125" style="91" customWidth="1"/>
    <col min="7" max="7" width="20.83203125" style="91" customWidth="1"/>
    <col min="8" max="16384" width="21.5" style="91"/>
  </cols>
  <sheetData>
    <row r="1" spans="1:22" ht="12.75" customHeight="1">
      <c r="A1" s="121" t="s">
        <v>0</v>
      </c>
      <c r="B1" s="122"/>
      <c r="C1" s="122"/>
      <c r="D1" s="122"/>
      <c r="E1" s="122"/>
      <c r="F1" s="122"/>
      <c r="G1" s="122"/>
      <c r="H1" s="92"/>
      <c r="I1" s="92"/>
      <c r="J1" s="92"/>
      <c r="K1" s="92"/>
      <c r="L1" s="92"/>
      <c r="M1" s="92"/>
      <c r="N1" s="92"/>
      <c r="O1" s="92"/>
      <c r="P1" s="92"/>
      <c r="Q1" s="92"/>
      <c r="R1" s="92"/>
      <c r="S1" s="92"/>
      <c r="T1" s="92"/>
      <c r="U1" s="92"/>
      <c r="V1" s="92"/>
    </row>
    <row r="2" spans="1:22" ht="12.75" customHeight="1">
      <c r="A2" s="121" t="s">
        <v>103</v>
      </c>
      <c r="B2" s="123"/>
      <c r="C2" s="123"/>
      <c r="D2" s="123"/>
      <c r="E2" s="123"/>
      <c r="F2" s="123"/>
      <c r="G2" s="123"/>
      <c r="H2" s="123"/>
      <c r="I2" s="123"/>
      <c r="J2" s="123"/>
      <c r="K2" s="92"/>
      <c r="L2" s="92"/>
      <c r="M2" s="92"/>
      <c r="N2" s="92"/>
      <c r="O2" s="92"/>
      <c r="P2" s="92"/>
      <c r="Q2" s="92"/>
      <c r="R2" s="92"/>
      <c r="S2" s="92"/>
      <c r="T2" s="92"/>
      <c r="U2" s="92"/>
      <c r="V2" s="92"/>
    </row>
    <row r="3" spans="1:22" ht="12.75" customHeight="1">
      <c r="A3" s="121" t="s">
        <v>5</v>
      </c>
      <c r="B3" s="123"/>
      <c r="C3" s="123"/>
      <c r="D3" s="123"/>
      <c r="E3" s="123"/>
      <c r="F3" s="123"/>
      <c r="G3" s="123"/>
      <c r="H3" s="123"/>
      <c r="I3" s="123"/>
      <c r="J3" s="123"/>
      <c r="K3" s="92"/>
      <c r="L3" s="92"/>
      <c r="M3" s="92"/>
      <c r="N3" s="92"/>
      <c r="O3" s="92"/>
      <c r="P3" s="92"/>
      <c r="Q3" s="92"/>
      <c r="R3" s="92"/>
      <c r="S3" s="92"/>
      <c r="T3" s="92"/>
      <c r="U3" s="92"/>
      <c r="V3" s="92"/>
    </row>
    <row r="4" spans="1:22" ht="12.75" customHeight="1">
      <c r="A4" s="92"/>
      <c r="B4" s="92"/>
      <c r="C4" s="92"/>
      <c r="D4" s="92"/>
      <c r="E4" s="92"/>
      <c r="F4" s="92"/>
      <c r="G4" s="92"/>
    </row>
    <row r="5" spans="1:22" ht="12.75" customHeight="1">
      <c r="A5" s="92"/>
      <c r="B5" s="92"/>
      <c r="C5" s="124" t="s">
        <v>2</v>
      </c>
      <c r="D5" s="125"/>
      <c r="E5" s="125"/>
      <c r="F5" s="125"/>
      <c r="G5" s="125"/>
    </row>
    <row r="6" spans="1:22" ht="12.75" customHeight="1">
      <c r="A6" s="92"/>
      <c r="B6" s="92"/>
      <c r="C6" s="69" t="s">
        <v>3</v>
      </c>
      <c r="D6" s="70"/>
      <c r="E6" s="71">
        <v>43100</v>
      </c>
      <c r="F6" s="70"/>
      <c r="G6" s="71">
        <v>42825</v>
      </c>
    </row>
    <row r="7" spans="1:22" ht="12.75" customHeight="1">
      <c r="A7" s="92"/>
      <c r="B7" s="92"/>
      <c r="C7" s="72">
        <v>2018</v>
      </c>
      <c r="D7" s="70"/>
      <c r="E7" s="73">
        <v>43100</v>
      </c>
      <c r="F7" s="70"/>
      <c r="G7" s="73">
        <v>42825</v>
      </c>
    </row>
    <row r="8" spans="1:22" ht="15" customHeight="1">
      <c r="A8" s="126" t="s">
        <v>6</v>
      </c>
      <c r="B8" s="122"/>
      <c r="C8" s="92"/>
      <c r="D8" s="92"/>
      <c r="E8" s="92"/>
      <c r="F8" s="92"/>
      <c r="G8" s="92"/>
    </row>
    <row r="9" spans="1:22" ht="15" customHeight="1">
      <c r="A9" s="92"/>
      <c r="B9" s="74" t="s">
        <v>104</v>
      </c>
      <c r="C9" s="92"/>
      <c r="D9" s="92"/>
      <c r="E9" s="92"/>
      <c r="F9" s="92"/>
      <c r="G9" s="92"/>
    </row>
    <row r="10" spans="1:22" ht="15" customHeight="1">
      <c r="A10" s="92"/>
      <c r="B10" s="75" t="s">
        <v>150</v>
      </c>
      <c r="C10" s="92"/>
      <c r="D10" s="92"/>
      <c r="E10" s="92"/>
      <c r="F10" s="92"/>
      <c r="G10" s="92"/>
    </row>
    <row r="11" spans="1:22" ht="15" customHeight="1">
      <c r="A11" s="92"/>
      <c r="B11" s="76" t="s">
        <v>105</v>
      </c>
      <c r="C11" s="77">
        <v>19.600000000000001</v>
      </c>
      <c r="D11" s="92"/>
      <c r="E11" s="77">
        <v>15.3</v>
      </c>
      <c r="F11" s="92"/>
      <c r="G11" s="78">
        <v>14.6061623065</v>
      </c>
    </row>
    <row r="12" spans="1:22" ht="15" customHeight="1">
      <c r="A12" s="92"/>
      <c r="B12" s="76" t="s">
        <v>155</v>
      </c>
      <c r="C12" s="79">
        <v>0.16</v>
      </c>
      <c r="D12" s="92"/>
      <c r="E12" s="79">
        <v>0.184</v>
      </c>
      <c r="F12" s="92"/>
      <c r="G12" s="79">
        <v>0.17083068370000001</v>
      </c>
    </row>
    <row r="13" spans="1:22" ht="15" customHeight="1">
      <c r="A13" s="92"/>
      <c r="B13" s="76" t="s">
        <v>106</v>
      </c>
      <c r="C13" s="79">
        <v>0.10100000000000001</v>
      </c>
      <c r="D13" s="92"/>
      <c r="E13" s="79">
        <v>8.5999999999999993E-2</v>
      </c>
      <c r="F13" s="92"/>
      <c r="G13" s="79">
        <v>9.4703337159999998E-2</v>
      </c>
    </row>
    <row r="14" spans="1:22" ht="15" customHeight="1">
      <c r="A14" s="92"/>
      <c r="B14" s="76" t="s">
        <v>151</v>
      </c>
      <c r="C14" s="79">
        <v>5.0000000000000001E-3</v>
      </c>
      <c r="D14" s="92"/>
      <c r="E14" s="79">
        <v>5.0000000000000001E-3</v>
      </c>
      <c r="F14" s="92"/>
      <c r="G14" s="79">
        <v>6.97834118E-3</v>
      </c>
    </row>
    <row r="15" spans="1:22" ht="15" customHeight="1">
      <c r="A15" s="92"/>
      <c r="B15" s="76" t="s">
        <v>152</v>
      </c>
      <c r="C15" s="80">
        <v>8.4000000000000005E-2</v>
      </c>
      <c r="D15" s="92"/>
      <c r="E15" s="80">
        <v>8.8999999999999996E-2</v>
      </c>
      <c r="F15" s="92"/>
      <c r="G15" s="79">
        <v>9.4927203830000001E-2</v>
      </c>
    </row>
    <row r="16" spans="1:22" ht="15" customHeight="1">
      <c r="A16" s="92"/>
      <c r="B16" s="76" t="s">
        <v>153</v>
      </c>
      <c r="C16" s="80">
        <v>4.5999999999999999E-2</v>
      </c>
      <c r="D16" s="92"/>
      <c r="E16" s="80">
        <v>4.9000000000000002E-2</v>
      </c>
      <c r="F16" s="92"/>
      <c r="G16" s="79">
        <v>5.6263772050000001E-2</v>
      </c>
    </row>
    <row r="17" spans="1:7" ht="15" customHeight="1">
      <c r="A17" s="92"/>
      <c r="B17" s="76" t="s">
        <v>154</v>
      </c>
      <c r="C17" s="81">
        <v>1E-3</v>
      </c>
      <c r="D17" s="92"/>
      <c r="E17" s="81">
        <v>2E-3</v>
      </c>
      <c r="F17" s="92"/>
      <c r="G17" s="79">
        <v>1.44998201E-3</v>
      </c>
    </row>
    <row r="18" spans="1:7" ht="15" customHeight="1">
      <c r="A18" s="92"/>
      <c r="B18" s="76" t="s">
        <v>107</v>
      </c>
      <c r="C18" s="79">
        <f>SUM(C12:C17)</f>
        <v>0.39700000000000002</v>
      </c>
      <c r="D18" s="92"/>
      <c r="E18" s="82">
        <f>SUM(E12:E17)</f>
        <v>0.41499999999999998</v>
      </c>
      <c r="F18" s="92"/>
      <c r="G18" s="82">
        <f>SUM(G12:G17)</f>
        <v>0.42515331993000005</v>
      </c>
    </row>
    <row r="19" spans="1:7" ht="15" customHeight="1">
      <c r="A19" s="92"/>
      <c r="B19" s="75" t="s">
        <v>108</v>
      </c>
      <c r="C19" s="92"/>
      <c r="D19" s="92"/>
      <c r="E19" s="92"/>
      <c r="F19" s="92"/>
      <c r="G19" s="92"/>
    </row>
    <row r="20" spans="1:7" ht="15" customHeight="1">
      <c r="A20" s="92"/>
      <c r="B20" s="76" t="s">
        <v>109</v>
      </c>
      <c r="C20" s="83">
        <v>354744</v>
      </c>
      <c r="D20" s="84"/>
      <c r="E20" s="83">
        <v>313920</v>
      </c>
      <c r="F20" s="84"/>
      <c r="G20" s="83">
        <v>338463</v>
      </c>
    </row>
    <row r="21" spans="1:7" ht="15" customHeight="1">
      <c r="A21" s="92"/>
      <c r="B21" s="92"/>
      <c r="C21" s="92"/>
      <c r="D21" s="92"/>
      <c r="E21" s="92"/>
      <c r="F21" s="92"/>
      <c r="G21" s="92"/>
    </row>
    <row r="22" spans="1:7" ht="15" customHeight="1">
      <c r="A22" s="92"/>
      <c r="B22" s="74" t="s">
        <v>110</v>
      </c>
      <c r="C22" s="92"/>
      <c r="D22" s="92"/>
      <c r="E22" s="92"/>
      <c r="F22" s="92"/>
      <c r="G22" s="92"/>
    </row>
    <row r="23" spans="1:7" ht="15" customHeight="1">
      <c r="A23" s="92"/>
      <c r="B23" s="75" t="s">
        <v>111</v>
      </c>
      <c r="C23" s="92"/>
      <c r="D23" s="92"/>
      <c r="E23" s="92"/>
      <c r="F23" s="92"/>
      <c r="G23" s="92"/>
    </row>
    <row r="24" spans="1:7" ht="15" customHeight="1">
      <c r="A24" s="92"/>
      <c r="B24" s="76" t="s">
        <v>112</v>
      </c>
      <c r="C24" s="85">
        <v>7.62</v>
      </c>
      <c r="D24" s="92"/>
      <c r="E24" s="85">
        <v>6.36</v>
      </c>
      <c r="F24" s="92"/>
      <c r="G24" s="85">
        <v>6.8434852741999999</v>
      </c>
    </row>
    <row r="25" spans="1:7" ht="15" customHeight="1">
      <c r="A25" s="92"/>
      <c r="B25" s="76" t="s">
        <v>113</v>
      </c>
      <c r="C25" s="78">
        <v>88.6</v>
      </c>
      <c r="D25" s="92"/>
      <c r="E25" s="78">
        <v>72.7</v>
      </c>
      <c r="F25" s="92"/>
      <c r="G25" s="77">
        <v>74.7</v>
      </c>
    </row>
    <row r="26" spans="1:7" ht="15" customHeight="1">
      <c r="A26" s="92"/>
      <c r="B26" s="76" t="s">
        <v>156</v>
      </c>
      <c r="C26" s="79">
        <v>0.14899999999999999</v>
      </c>
      <c r="D26" s="92"/>
      <c r="E26" s="79">
        <v>0.14099999999999999</v>
      </c>
      <c r="F26" s="92"/>
      <c r="G26" s="79">
        <v>0.14018458540000001</v>
      </c>
    </row>
    <row r="27" spans="1:7" ht="15" customHeight="1">
      <c r="A27" s="92"/>
      <c r="B27" s="76" t="s">
        <v>157</v>
      </c>
      <c r="C27" s="79">
        <v>3.3000000000000002E-2</v>
      </c>
      <c r="D27" s="92"/>
      <c r="E27" s="79">
        <v>3.3000000000000002E-2</v>
      </c>
      <c r="F27" s="92"/>
      <c r="G27" s="79">
        <v>2.6799368099999998E-2</v>
      </c>
    </row>
    <row r="28" spans="1:7" ht="15" customHeight="1">
      <c r="A28" s="92"/>
      <c r="B28" s="76" t="s">
        <v>158</v>
      </c>
      <c r="C28" s="86">
        <v>8.9999999999999993E-3</v>
      </c>
      <c r="D28" s="92"/>
      <c r="E28" s="86">
        <v>7.0000000000000001E-3</v>
      </c>
      <c r="F28" s="92"/>
      <c r="G28" s="86">
        <v>9.1678085190000005E-3</v>
      </c>
    </row>
    <row r="29" spans="1:7" ht="15" customHeight="1">
      <c r="A29" s="92"/>
      <c r="B29" s="76" t="s">
        <v>107</v>
      </c>
      <c r="C29" s="79">
        <f>SUM(C26:C28)</f>
        <v>0.191</v>
      </c>
      <c r="D29" s="92"/>
      <c r="E29" s="82">
        <f>SUM(E26:E28)</f>
        <v>0.18099999999999999</v>
      </c>
      <c r="F29" s="92"/>
      <c r="G29" s="82">
        <f>SUM(G26:G28)</f>
        <v>0.17615176201900001</v>
      </c>
    </row>
    <row r="30" spans="1:7" ht="15" customHeight="1">
      <c r="A30" s="92"/>
      <c r="B30" s="76" t="s">
        <v>114</v>
      </c>
      <c r="C30" s="86">
        <v>0.33600000000000002</v>
      </c>
      <c r="D30" s="92"/>
      <c r="E30" s="86">
        <v>0.35199999999999998</v>
      </c>
      <c r="F30" s="92"/>
      <c r="G30" s="86">
        <v>0.34899999999999998</v>
      </c>
    </row>
    <row r="31" spans="1:7" ht="15" customHeight="1">
      <c r="A31" s="92"/>
      <c r="B31" s="76" t="s">
        <v>115</v>
      </c>
      <c r="C31" s="79">
        <f>C30+C29</f>
        <v>0.52700000000000002</v>
      </c>
      <c r="D31" s="92"/>
      <c r="E31" s="82">
        <f>E30+E29</f>
        <v>0.53299999999999992</v>
      </c>
      <c r="F31" s="92"/>
      <c r="G31" s="82">
        <f>G30+G29</f>
        <v>0.52515176201900005</v>
      </c>
    </row>
    <row r="32" spans="1:7" ht="15" customHeight="1">
      <c r="A32" s="92"/>
      <c r="B32" s="75" t="s">
        <v>116</v>
      </c>
      <c r="C32" s="92"/>
      <c r="D32" s="92"/>
      <c r="E32" s="92"/>
      <c r="F32" s="92"/>
      <c r="G32" s="92"/>
    </row>
    <row r="33" spans="1:7" ht="15" customHeight="1">
      <c r="A33" s="92"/>
      <c r="B33" s="76" t="s">
        <v>189</v>
      </c>
      <c r="C33" s="83">
        <v>651405</v>
      </c>
      <c r="D33" s="84"/>
      <c r="E33" s="83">
        <v>564397</v>
      </c>
      <c r="F33" s="84"/>
      <c r="G33" s="83">
        <v>507647</v>
      </c>
    </row>
    <row r="34" spans="1:7" ht="15" customHeight="1">
      <c r="A34" s="92"/>
      <c r="B34" s="76" t="s">
        <v>117</v>
      </c>
      <c r="C34" s="87">
        <v>6</v>
      </c>
      <c r="D34" s="88"/>
      <c r="E34" s="87">
        <v>5.4</v>
      </c>
      <c r="F34" s="88"/>
      <c r="G34" s="87">
        <v>5</v>
      </c>
    </row>
    <row r="35" spans="1:7" ht="15" customHeight="1">
      <c r="A35" s="92"/>
      <c r="B35" s="76" t="s">
        <v>118</v>
      </c>
      <c r="C35" s="79">
        <v>0.69599999999999995</v>
      </c>
      <c r="D35" s="92"/>
      <c r="E35" s="80">
        <v>0.71199999999999997</v>
      </c>
      <c r="F35" s="92"/>
      <c r="G35" s="79">
        <v>0.65</v>
      </c>
    </row>
    <row r="36" spans="1:7" ht="15" customHeight="1">
      <c r="A36" s="92"/>
      <c r="B36" s="92"/>
      <c r="C36" s="92"/>
      <c r="D36" s="92"/>
      <c r="E36" s="92"/>
      <c r="F36" s="92"/>
      <c r="G36" s="92"/>
    </row>
    <row r="37" spans="1:7" ht="15" customHeight="1">
      <c r="A37" s="92"/>
      <c r="B37" s="74" t="s">
        <v>119</v>
      </c>
      <c r="C37" s="92"/>
      <c r="D37" s="92"/>
      <c r="E37" s="92"/>
      <c r="F37" s="92"/>
      <c r="G37" s="92"/>
    </row>
    <row r="38" spans="1:7" ht="15" customHeight="1">
      <c r="A38" s="92"/>
      <c r="B38" s="75" t="s">
        <v>159</v>
      </c>
      <c r="C38" s="92"/>
      <c r="D38" s="92"/>
      <c r="E38" s="92"/>
      <c r="F38" s="92"/>
      <c r="G38" s="92"/>
    </row>
    <row r="39" spans="1:7" ht="15" customHeight="1">
      <c r="A39" s="92"/>
      <c r="B39" s="76" t="s">
        <v>120</v>
      </c>
      <c r="C39" s="89">
        <v>5156</v>
      </c>
      <c r="D39" s="92"/>
      <c r="E39" s="89">
        <v>4030</v>
      </c>
      <c r="F39" s="92"/>
      <c r="G39" s="89">
        <v>5041</v>
      </c>
    </row>
    <row r="40" spans="1:7" ht="15" customHeight="1">
      <c r="A40" s="92"/>
      <c r="B40" s="76" t="s">
        <v>190</v>
      </c>
      <c r="C40" s="83">
        <v>132225</v>
      </c>
      <c r="D40" s="84"/>
      <c r="E40" s="83">
        <v>130645</v>
      </c>
      <c r="F40" s="84"/>
      <c r="G40" s="83">
        <v>112004</v>
      </c>
    </row>
    <row r="41" spans="1:7" ht="15" customHeight="1">
      <c r="A41" s="92"/>
      <c r="B41" s="75" t="s">
        <v>160</v>
      </c>
      <c r="C41" s="84"/>
      <c r="D41" s="84"/>
      <c r="E41" s="84"/>
      <c r="F41" s="84"/>
      <c r="G41" s="84"/>
    </row>
    <row r="42" spans="1:7" ht="15" customHeight="1">
      <c r="A42" s="92"/>
      <c r="B42" s="76" t="s">
        <v>121</v>
      </c>
      <c r="C42" s="83">
        <v>272</v>
      </c>
      <c r="D42" s="84"/>
      <c r="E42" s="83">
        <v>284</v>
      </c>
      <c r="F42" s="84"/>
      <c r="G42" s="83">
        <v>379</v>
      </c>
    </row>
    <row r="43" spans="1:7" ht="15" customHeight="1">
      <c r="A43" s="92"/>
      <c r="B43" s="92"/>
      <c r="C43" s="84"/>
      <c r="D43" s="84"/>
      <c r="E43" s="84"/>
      <c r="F43" s="84"/>
      <c r="G43" s="84"/>
    </row>
    <row r="44" spans="1:7" ht="15" customHeight="1">
      <c r="A44" s="126" t="s">
        <v>11</v>
      </c>
      <c r="B44" s="122"/>
      <c r="C44" s="84"/>
      <c r="D44" s="84"/>
      <c r="E44" s="84"/>
      <c r="F44" s="84"/>
      <c r="G44" s="84"/>
    </row>
    <row r="45" spans="1:7" ht="15" customHeight="1">
      <c r="A45" s="92"/>
      <c r="B45" s="75" t="s">
        <v>122</v>
      </c>
      <c r="C45" s="84"/>
      <c r="D45" s="84"/>
      <c r="E45" s="84"/>
      <c r="F45" s="84"/>
      <c r="G45" s="84"/>
    </row>
    <row r="46" spans="1:7" ht="15" customHeight="1">
      <c r="A46" s="92"/>
      <c r="B46" s="76" t="s">
        <v>161</v>
      </c>
      <c r="C46" s="83">
        <v>37</v>
      </c>
      <c r="D46" s="84"/>
      <c r="E46" s="83">
        <v>49</v>
      </c>
      <c r="F46" s="84"/>
      <c r="G46" s="83">
        <v>17</v>
      </c>
    </row>
    <row r="47" spans="1:7" ht="15" customHeight="1">
      <c r="A47" s="92"/>
      <c r="B47" s="76" t="s">
        <v>123</v>
      </c>
      <c r="C47" s="83">
        <v>13</v>
      </c>
      <c r="D47" s="84"/>
      <c r="E47" s="83">
        <v>28</v>
      </c>
      <c r="F47" s="84"/>
      <c r="G47" s="83">
        <v>11</v>
      </c>
    </row>
    <row r="48" spans="1:7" ht="15" customHeight="1">
      <c r="A48" s="92"/>
      <c r="B48" s="75" t="s">
        <v>162</v>
      </c>
      <c r="C48" s="84"/>
      <c r="D48" s="84"/>
      <c r="E48" s="84"/>
      <c r="F48" s="84"/>
      <c r="G48" s="84"/>
    </row>
    <row r="49" spans="1:7" ht="15" customHeight="1">
      <c r="A49" s="92"/>
      <c r="B49" s="76" t="s">
        <v>163</v>
      </c>
      <c r="C49" s="83">
        <v>62</v>
      </c>
      <c r="D49" s="84"/>
      <c r="E49" s="83">
        <v>84</v>
      </c>
      <c r="F49" s="84"/>
      <c r="G49" s="83">
        <v>42</v>
      </c>
    </row>
    <row r="50" spans="1:7" ht="15" customHeight="1">
      <c r="A50" s="92"/>
      <c r="B50" s="76" t="s">
        <v>124</v>
      </c>
      <c r="C50" s="83">
        <v>15</v>
      </c>
      <c r="D50" s="84"/>
      <c r="E50" s="83">
        <v>36</v>
      </c>
      <c r="F50" s="84"/>
      <c r="G50" s="83">
        <v>16</v>
      </c>
    </row>
    <row r="51" spans="1:7" ht="15" customHeight="1">
      <c r="A51" s="92"/>
      <c r="B51" s="75" t="s">
        <v>125</v>
      </c>
      <c r="C51" s="84"/>
      <c r="D51" s="84"/>
      <c r="E51" s="84"/>
      <c r="F51" s="84"/>
      <c r="G51" s="84"/>
    </row>
    <row r="52" spans="1:7" ht="15" customHeight="1">
      <c r="A52" s="92"/>
      <c r="B52" s="76" t="s">
        <v>164</v>
      </c>
      <c r="C52" s="83">
        <v>2969</v>
      </c>
      <c r="D52" s="84"/>
      <c r="E52" s="83">
        <v>2949</v>
      </c>
      <c r="F52" s="84"/>
      <c r="G52" s="83">
        <v>2890</v>
      </c>
    </row>
    <row r="53" spans="1:7" ht="15" customHeight="1">
      <c r="A53" s="92"/>
      <c r="B53" s="76" t="s">
        <v>126</v>
      </c>
      <c r="C53" s="83">
        <v>986</v>
      </c>
      <c r="D53" s="84"/>
      <c r="E53" s="83">
        <v>984</v>
      </c>
      <c r="F53" s="84"/>
      <c r="G53" s="83">
        <v>910</v>
      </c>
    </row>
    <row r="54" spans="1:7" ht="15" customHeight="1">
      <c r="A54" s="92"/>
      <c r="B54" s="92"/>
      <c r="C54" s="84"/>
      <c r="D54" s="84"/>
      <c r="E54" s="84"/>
      <c r="F54" s="84"/>
      <c r="G54" s="84"/>
    </row>
    <row r="55" spans="1:7" ht="15" customHeight="1">
      <c r="A55" s="126" t="s">
        <v>12</v>
      </c>
      <c r="B55" s="122"/>
      <c r="C55" s="84"/>
      <c r="D55" s="84"/>
      <c r="E55" s="84"/>
      <c r="F55" s="84"/>
      <c r="G55" s="84"/>
    </row>
    <row r="56" spans="1:7" ht="15" customHeight="1">
      <c r="A56" s="92"/>
      <c r="B56" s="76" t="s">
        <v>191</v>
      </c>
      <c r="C56" s="83">
        <v>328</v>
      </c>
      <c r="D56" s="84"/>
      <c r="E56" s="83">
        <v>324</v>
      </c>
      <c r="F56" s="84"/>
      <c r="G56" s="83">
        <v>306</v>
      </c>
    </row>
    <row r="57" spans="1:7" ht="15" customHeight="1">
      <c r="A57" s="92"/>
      <c r="B57" s="76" t="s">
        <v>127</v>
      </c>
      <c r="C57" s="89">
        <v>173</v>
      </c>
      <c r="D57" s="92"/>
      <c r="E57" s="89">
        <v>167</v>
      </c>
      <c r="F57" s="92"/>
      <c r="G57" s="89">
        <v>138</v>
      </c>
    </row>
    <row r="58" spans="1:7" ht="15" customHeight="1">
      <c r="A58" s="92"/>
      <c r="B58" s="92"/>
      <c r="C58" s="92"/>
      <c r="D58" s="92"/>
      <c r="E58" s="92"/>
      <c r="F58" s="92"/>
      <c r="G58" s="92"/>
    </row>
    <row r="59" spans="1:7" ht="15" customHeight="1">
      <c r="A59" s="126" t="s">
        <v>13</v>
      </c>
      <c r="B59" s="122"/>
      <c r="C59" s="92"/>
      <c r="D59" s="92"/>
      <c r="E59" s="92"/>
      <c r="F59" s="92"/>
      <c r="G59" s="92"/>
    </row>
    <row r="60" spans="1:7" ht="15" customHeight="1">
      <c r="A60" s="92"/>
      <c r="B60" s="76" t="s">
        <v>134</v>
      </c>
      <c r="C60" s="89">
        <v>55</v>
      </c>
      <c r="D60" s="92"/>
      <c r="E60" s="90">
        <v>115</v>
      </c>
      <c r="F60" s="92"/>
      <c r="G60" s="89">
        <v>47</v>
      </c>
    </row>
    <row r="61" spans="1:7" ht="15" customHeight="1">
      <c r="A61" s="92"/>
      <c r="B61" s="76" t="s">
        <v>135</v>
      </c>
      <c r="C61" s="89">
        <v>735</v>
      </c>
      <c r="D61" s="92"/>
      <c r="E61" s="90">
        <v>747</v>
      </c>
      <c r="F61" s="92"/>
      <c r="G61" s="89">
        <v>709</v>
      </c>
    </row>
    <row r="62" spans="1:7" ht="15" customHeight="1">
      <c r="A62" s="92"/>
      <c r="B62" s="92"/>
      <c r="C62" s="92"/>
      <c r="D62" s="92"/>
      <c r="E62" s="92"/>
      <c r="F62" s="92"/>
      <c r="G62" s="92"/>
    </row>
    <row r="63" spans="1:7" ht="15" customHeight="1">
      <c r="A63" s="92"/>
      <c r="B63" s="118" t="s">
        <v>165</v>
      </c>
      <c r="C63" s="119"/>
      <c r="D63" s="119"/>
      <c r="E63" s="119"/>
      <c r="F63" s="119"/>
      <c r="G63" s="119"/>
    </row>
    <row r="64" spans="1:7" ht="15" customHeight="1">
      <c r="A64" s="92"/>
      <c r="B64" s="118" t="s">
        <v>192</v>
      </c>
      <c r="C64" s="120"/>
      <c r="D64" s="120"/>
      <c r="E64" s="120"/>
      <c r="F64" s="120"/>
      <c r="G64" s="120"/>
    </row>
    <row r="65" spans="1:7" ht="15" customHeight="1">
      <c r="A65" s="92"/>
      <c r="B65" s="118" t="s">
        <v>128</v>
      </c>
      <c r="C65" s="120"/>
      <c r="D65" s="120"/>
      <c r="E65" s="120"/>
      <c r="F65" s="120"/>
      <c r="G65" s="120"/>
    </row>
    <row r="66" spans="1:7" ht="15" customHeight="1">
      <c r="A66" s="92"/>
      <c r="B66" s="118" t="s">
        <v>180</v>
      </c>
      <c r="C66" s="120"/>
      <c r="D66" s="120"/>
      <c r="E66" s="120"/>
      <c r="F66" s="120"/>
      <c r="G66" s="120"/>
    </row>
    <row r="67" spans="1:7" ht="15" customHeight="1">
      <c r="A67" s="92"/>
      <c r="B67" s="118" t="s">
        <v>129</v>
      </c>
      <c r="C67" s="120"/>
      <c r="D67" s="120"/>
      <c r="E67" s="120"/>
      <c r="F67" s="120"/>
      <c r="G67" s="120"/>
    </row>
    <row r="68" spans="1:7" ht="15" customHeight="1">
      <c r="A68" s="92"/>
      <c r="B68" s="118" t="s">
        <v>188</v>
      </c>
      <c r="C68" s="120"/>
      <c r="D68" s="120"/>
      <c r="E68" s="120"/>
      <c r="F68" s="120"/>
      <c r="G68" s="120"/>
    </row>
    <row r="69" spans="1:7" ht="15" customHeight="1">
      <c r="A69" s="92"/>
      <c r="B69" s="118" t="s">
        <v>130</v>
      </c>
      <c r="C69" s="120"/>
      <c r="D69" s="120"/>
      <c r="E69" s="120"/>
      <c r="F69" s="120"/>
      <c r="G69" s="120"/>
    </row>
    <row r="70" spans="1:7" ht="15" customHeight="1">
      <c r="B70" s="118" t="s">
        <v>131</v>
      </c>
      <c r="C70" s="119"/>
      <c r="D70" s="119"/>
      <c r="E70" s="119"/>
      <c r="F70" s="119"/>
      <c r="G70" s="119"/>
    </row>
    <row r="71" spans="1:7" ht="24.6" customHeight="1">
      <c r="B71" s="118" t="s">
        <v>195</v>
      </c>
      <c r="C71" s="119"/>
      <c r="D71" s="119"/>
      <c r="E71" s="119"/>
      <c r="F71" s="119"/>
      <c r="G71" s="119"/>
    </row>
    <row r="72" spans="1:7" ht="15" customHeight="1">
      <c r="B72" s="92"/>
    </row>
    <row r="73" spans="1:7" ht="15" customHeight="1"/>
    <row r="74" spans="1:7" ht="15" customHeight="1"/>
    <row r="75" spans="1:7" ht="15" customHeight="1"/>
    <row r="76" spans="1:7" ht="15" customHeight="1"/>
    <row r="77" spans="1:7" ht="15" customHeight="1"/>
    <row r="78" spans="1:7" ht="15" customHeight="1"/>
    <row r="79" spans="1:7" ht="15" customHeight="1"/>
    <row r="80" spans="1:7" ht="15" customHeight="1"/>
    <row r="81" ht="15" customHeight="1"/>
    <row r="82" ht="15" customHeight="1"/>
    <row r="83" ht="15" customHeight="1"/>
    <row r="84" ht="15" customHeight="1"/>
    <row r="85" ht="15" customHeight="1"/>
    <row r="86" ht="15" customHeight="1"/>
    <row r="87" ht="18.75" customHeight="1"/>
    <row r="88" ht="18.75" customHeight="1"/>
    <row r="89" ht="18.75" customHeight="1"/>
    <row r="90" ht="18.75" customHeight="1"/>
    <row r="91" ht="18.75" customHeight="1"/>
    <row r="92" ht="18.75" customHeight="1"/>
  </sheetData>
  <mergeCells count="19">
    <mergeCell ref="B64:G64"/>
    <mergeCell ref="A1:G1"/>
    <mergeCell ref="A2:G2"/>
    <mergeCell ref="H2:J2"/>
    <mergeCell ref="A3:G3"/>
    <mergeCell ref="H3:J3"/>
    <mergeCell ref="C5:G5"/>
    <mergeCell ref="A8:B8"/>
    <mergeCell ref="A44:B44"/>
    <mergeCell ref="A55:B55"/>
    <mergeCell ref="A59:B59"/>
    <mergeCell ref="B63:G63"/>
    <mergeCell ref="B71:G71"/>
    <mergeCell ref="B65:G65"/>
    <mergeCell ref="B66:G66"/>
    <mergeCell ref="B67:G67"/>
    <mergeCell ref="B68:G68"/>
    <mergeCell ref="B69:G69"/>
    <mergeCell ref="B70:G70"/>
  </mergeCells>
  <printOptions horizontalCentered="1"/>
  <pageMargins left="0.25" right="0.25" top="0.75" bottom="0.75" header="0.3" footer="0.3"/>
  <pageSetup scale="65" orientation="portrait" r:id="rId1"/>
  <rowBreaks count="1" manualBreakCount="1">
    <brk id="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'Operating Stats'!Print_Area</vt:lpstr>
      <vt:lpstr>'Operating Stats'!Print_Titles</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1Q18 SummaryFinancialStatements draft</dc:title>
  <dc:creator>Workiva - Maria Garcia-Gallont</dc:creator>
  <cp:lastModifiedBy>Fretzie B Villar</cp:lastModifiedBy>
  <cp:lastPrinted>2018-04-24T20:27:34Z</cp:lastPrinted>
  <dcterms:created xsi:type="dcterms:W3CDTF">2018-04-10T20:06:10Z</dcterms:created>
  <dcterms:modified xsi:type="dcterms:W3CDTF">2018-05-20T01:42:43Z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